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970" tabRatio="47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Лист1!$A$1:$AH$78</definedName>
  </definedNames>
  <calcPr calcId="124519"/>
</workbook>
</file>

<file path=xl/calcChain.xml><?xml version="1.0" encoding="utf-8"?>
<calcChain xmlns="http://schemas.openxmlformats.org/spreadsheetml/2006/main">
  <c r="AH7" i="1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R78"/>
  <c r="Q78"/>
  <c r="R6" l="1"/>
  <c r="X6"/>
  <c r="Y6" s="1"/>
  <c r="AA6" s="1"/>
  <c r="J6"/>
  <c r="K6" s="1"/>
  <c r="AF78"/>
  <c r="AE78"/>
  <c r="AE6"/>
  <c r="AF6" s="1"/>
  <c r="AH6" s="1"/>
  <c r="J78"/>
  <c r="K78"/>
  <c r="Y78"/>
  <c r="X78"/>
  <c r="T77" l="1"/>
  <c r="AA77"/>
  <c r="M77" l="1"/>
  <c r="AH77"/>
</calcChain>
</file>

<file path=xl/sharedStrings.xml><?xml version="1.0" encoding="utf-8"?>
<sst xmlns="http://schemas.openxmlformats.org/spreadsheetml/2006/main" count="153" uniqueCount="127">
  <si>
    <t>Наименование продуктов</t>
  </si>
  <si>
    <t>Цена, рубли</t>
  </si>
  <si>
    <t>Крупы (злаки), бобовые</t>
  </si>
  <si>
    <t>крупа гречневая</t>
  </si>
  <si>
    <t>крупа горох</t>
  </si>
  <si>
    <t>крупа манная</t>
  </si>
  <si>
    <t>крупа геркулес</t>
  </si>
  <si>
    <t>крупа рис</t>
  </si>
  <si>
    <t>крупа пшено</t>
  </si>
  <si>
    <t>мука</t>
  </si>
  <si>
    <t>крахмал</t>
  </si>
  <si>
    <t>дрожжи</t>
  </si>
  <si>
    <t>сметана</t>
  </si>
  <si>
    <t>Молоко в т.ч. кисломолочные продукты</t>
  </si>
  <si>
    <t>мол/сгущеное</t>
  </si>
  <si>
    <t>молоко</t>
  </si>
  <si>
    <t>творог</t>
  </si>
  <si>
    <t>сыр</t>
  </si>
  <si>
    <t>птица</t>
  </si>
  <si>
    <t>кофейный напиток злаковый</t>
  </si>
  <si>
    <t>какао-порошок</t>
  </si>
  <si>
    <t>чай</t>
  </si>
  <si>
    <t>картофель</t>
  </si>
  <si>
    <t>Овощи</t>
  </si>
  <si>
    <t>капуста</t>
  </si>
  <si>
    <t>лук репка</t>
  </si>
  <si>
    <t>свекла</t>
  </si>
  <si>
    <t>кукуруза кон-ая</t>
  </si>
  <si>
    <t>зел/горошек кон-ый</t>
  </si>
  <si>
    <t>огурцы соленые</t>
  </si>
  <si>
    <t>морковь</t>
  </si>
  <si>
    <t>икра кабачковая</t>
  </si>
  <si>
    <t>чеснок</t>
  </si>
  <si>
    <t>макароны</t>
  </si>
  <si>
    <t>яблоки</t>
  </si>
  <si>
    <t>Фрукты (плоды) свежие</t>
  </si>
  <si>
    <t>лимон</t>
  </si>
  <si>
    <t>Фрукты (плоды)сухие</t>
  </si>
  <si>
    <t>сухофрукты</t>
  </si>
  <si>
    <t>сахар</t>
  </si>
  <si>
    <t>батон</t>
  </si>
  <si>
    <t>хлеб пшеничный</t>
  </si>
  <si>
    <t>сухари панировочные</t>
  </si>
  <si>
    <t>Хлеб пшеничный или хлеб зерновой</t>
  </si>
  <si>
    <t xml:space="preserve">хлеб ржаной </t>
  </si>
  <si>
    <t>сок</t>
  </si>
  <si>
    <t>колбаса</t>
  </si>
  <si>
    <t>сайра консерва</t>
  </si>
  <si>
    <t>масло растительное</t>
  </si>
  <si>
    <t>яйцо</t>
  </si>
  <si>
    <t>Кондитерские изделия</t>
  </si>
  <si>
    <t>масло сливочное</t>
  </si>
  <si>
    <t>Макаронные изделия</t>
  </si>
  <si>
    <t>Мука пшеничная</t>
  </si>
  <si>
    <t>Мука картофельная</t>
  </si>
  <si>
    <t>Дрожжи хлебопекарные</t>
  </si>
  <si>
    <t>Сметана</t>
  </si>
  <si>
    <t>Творог</t>
  </si>
  <si>
    <t>Сыр</t>
  </si>
  <si>
    <t>Птица (куры 1 кат пот)</t>
  </si>
  <si>
    <t>Кофейный напиток злаковый (суррогатный), в т.ч. из цикория</t>
  </si>
  <si>
    <t>Какао-порошок</t>
  </si>
  <si>
    <t>Чай, включая фиточай</t>
  </si>
  <si>
    <t>Сахар</t>
  </si>
  <si>
    <t>Хлеб ржаной (ржано-пшеничный)</t>
  </si>
  <si>
    <t>Соки фруктовые</t>
  </si>
  <si>
    <t>Колбасные изделия</t>
  </si>
  <si>
    <t>Масло коровье</t>
  </si>
  <si>
    <t>Масло растительное</t>
  </si>
  <si>
    <t>Яйцо куриное</t>
  </si>
  <si>
    <t>Морепродукты</t>
  </si>
  <si>
    <t>Орехи (очищенные)</t>
  </si>
  <si>
    <t>Итого</t>
  </si>
  <si>
    <t>Средняя</t>
  </si>
  <si>
    <t>норма озд/нап 3 - 7 лет, в кг., литрах</t>
  </si>
  <si>
    <t>Соль йодированная</t>
  </si>
  <si>
    <t>соль йодированная</t>
  </si>
  <si>
    <t>Количество рабочих дней</t>
  </si>
  <si>
    <t>кисломолочные продукты</t>
  </si>
  <si>
    <t>овощи свежие</t>
  </si>
  <si>
    <t>зелень свежая</t>
  </si>
  <si>
    <t>фрукты</t>
  </si>
  <si>
    <t>клюква</t>
  </si>
  <si>
    <t>изюм</t>
  </si>
  <si>
    <t>кондитерие изделия</t>
  </si>
  <si>
    <t>Мясо (говядины бескостное)</t>
  </si>
  <si>
    <t>Рыба (филе), в т.ч. слабо или малосоленая</t>
  </si>
  <si>
    <t>Мясо (с костью)</t>
  </si>
  <si>
    <t>мясо говядины (бескостное)</t>
  </si>
  <si>
    <t>томатное паста</t>
  </si>
  <si>
    <t>шиповник</t>
  </si>
  <si>
    <t>филе минтая</t>
  </si>
  <si>
    <t xml:space="preserve"> сельдь мал-ая (не разделанная)</t>
  </si>
  <si>
    <t>мясо (с костью)</t>
  </si>
  <si>
    <t>орехи (очищенные)</t>
  </si>
  <si>
    <t>рыба свежеороженая (минтай, горбуша, кета пот/без головы)</t>
  </si>
  <si>
    <t>Картофель  (с 29.02. по 01.09.)</t>
  </si>
  <si>
    <t>Картофель  (с 01.09. по 31.10.)</t>
  </si>
  <si>
    <t>Картофель  (с 31.10. по 31.12.)</t>
  </si>
  <si>
    <t>Картофель  (с 31.12. по 28.02.)</t>
  </si>
  <si>
    <t>филе птицы</t>
  </si>
  <si>
    <t>сельдь филе</t>
  </si>
  <si>
    <t>морская капуста</t>
  </si>
  <si>
    <t>Норма 3 - 7 лет, в кг, литрах (общеразвивающей, комбинированной, копенсирующей направлености, 12 часовое пребывание)</t>
  </si>
  <si>
    <t>Норма продуктов питания  в дошкольных организациях</t>
  </si>
  <si>
    <t>Норма 3 - 7 лет, в кг, литрах (общеразвивающей, комбинированной, копенсирующей направлености, 10 часовое пребывание)</t>
  </si>
  <si>
    <t>Норма 3 - 7 лет, в кг, литрах (оздоровительной направленности, 12 часовое пребывание)</t>
  </si>
  <si>
    <t>норма общер/нап 3 - 7 лет, в кг., литрах, 12 часовое пребывание</t>
  </si>
  <si>
    <t xml:space="preserve">Стоимость д/дня, рубли (общеразвивающей, комбинированной, компенсирующей направлености дети 3 - 7 лет,  12 часовое пребывание) </t>
  </si>
  <si>
    <t>норма общер/нап 3 - 7 лет, в кг., литрах, 10 часовое пребывание</t>
  </si>
  <si>
    <t xml:space="preserve">Стоимость д/дня, рубли (общеразвивающей, комбинированной, компенсирующей направлености дети 3 - 7 лет,  10 часовое пребывание) </t>
  </si>
  <si>
    <t xml:space="preserve">Стоимость д/дня, рубли  (оздоровительной направленности дети 3 -7 лет, 12 часовое пребывание) </t>
  </si>
  <si>
    <t>овощи соленые</t>
  </si>
  <si>
    <t>огурцы свежие</t>
  </si>
  <si>
    <t>свежие томаты</t>
  </si>
  <si>
    <t>Норма 1,5 - 3 года, в кг, литрах (общеразвивающей, комбинированной, копенсирующей направлености, 12 часовое пребывание)</t>
  </si>
  <si>
    <t>норма общер/нап 1,5-3 года, в кг., литрах, 12 часовое пребывание</t>
  </si>
  <si>
    <t xml:space="preserve">Стоимость д/дня, рубли (общеразвивающей, комбинированной, компенсирующей направлености дети 1,5-3 года,  12 часовое пребывание) </t>
  </si>
  <si>
    <t>Норма  в г., мл., 12 часовое пребывание,1,5-3 года (90% набор продуктов питанияот рекомендуемого суточного рациона питания)</t>
  </si>
  <si>
    <t>Норма  в г., мл., 12 часовое пребывание, 3-7 лет (90% набор продуктов питанияот рекомендуемого суточного рациона питания)</t>
  </si>
  <si>
    <t>Норма  в г., мл., 10 часовое пребывание, 3-7 лет (70% набор продуктов питанияот рекомендуемого суточного рациона питания)</t>
  </si>
  <si>
    <t>Норма в г., мл., оздоровительной напровляемости, 12 часовое пребывание, 3-7 лет (90% набор продуктов питанияот рекомендуемого суточного рациона питания)</t>
  </si>
  <si>
    <t>Январь</t>
  </si>
  <si>
    <t>Февраль</t>
  </si>
  <si>
    <t>Март</t>
  </si>
  <si>
    <t>МАДОУ ДСКН № 1, МАДОУ ДСКН № 3, МАДОУ ДСКН № 4, МАДОУ ДСКН № 5, МАДОУ ДСКН № 5-второй фактический адрес, МАДОУ ДСКН № 7, МАДОУ ДСКН № 8- второй фактический адрес.</t>
  </si>
  <si>
    <t>Приложение №  1 к приказу  от   27.12.2016г.  № 335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</si>
</sst>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/>
    <xf numFmtId="164" fontId="2" fillId="0" borderId="1" xfId="0" applyNumberFormat="1" applyFont="1" applyBorder="1"/>
    <xf numFmtId="0" fontId="2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5" fillId="2" borderId="1" xfId="0" applyFont="1" applyFill="1" applyBorder="1"/>
    <xf numFmtId="1" fontId="5" fillId="2" borderId="1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/>
    <xf numFmtId="2" fontId="3" fillId="0" borderId="2" xfId="0" applyNumberFormat="1" applyFont="1" applyBorder="1"/>
    <xf numFmtId="0" fontId="1" fillId="0" borderId="2" xfId="0" applyFont="1" applyBorder="1"/>
    <xf numFmtId="2" fontId="3" fillId="3" borderId="1" xfId="0" applyNumberFormat="1" applyFont="1" applyFill="1" applyBorder="1"/>
    <xf numFmtId="2" fontId="3" fillId="3" borderId="2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/>
    <xf numFmtId="1" fontId="2" fillId="0" borderId="1" xfId="0" applyNumberFormat="1" applyFont="1" applyBorder="1"/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9"/>
  <sheetViews>
    <sheetView tabSelected="1" view="pageBreakPreview" zoomScaleSheetLayoutView="100" workbookViewId="0">
      <pane xSplit="6" ySplit="5" topLeftCell="AD21" activePane="bottomRight" state="frozen"/>
      <selection pane="topRight" activeCell="F1" sqref="F1"/>
      <selection pane="bottomLeft" activeCell="A6" sqref="A6"/>
      <selection pane="bottomRight" sqref="A1:F1"/>
    </sheetView>
  </sheetViews>
  <sheetFormatPr defaultRowHeight="15"/>
  <cols>
    <col min="1" max="1" width="31.5703125" customWidth="1"/>
    <col min="2" max="3" width="11.28515625" customWidth="1"/>
    <col min="4" max="4" width="11" customWidth="1"/>
    <col min="5" max="5" width="14.7109375" customWidth="1"/>
    <col min="6" max="6" width="30" customWidth="1"/>
    <col min="7" max="7" width="10.42578125" customWidth="1"/>
    <col min="8" max="8" width="12" customWidth="1"/>
    <col min="9" max="9" width="10.42578125" customWidth="1"/>
    <col min="10" max="10" width="10.7109375" customWidth="1"/>
    <col min="11" max="11" width="11.5703125" customWidth="1"/>
    <col min="13" max="13" width="19.140625" customWidth="1"/>
    <col min="14" max="14" width="11.28515625" customWidth="1"/>
    <col min="15" max="15" width="13" customWidth="1"/>
    <col min="16" max="16" width="10.140625" customWidth="1"/>
    <col min="17" max="17" width="10.28515625" customWidth="1"/>
    <col min="18" max="18" width="16.42578125" customWidth="1"/>
    <col min="19" max="19" width="9" customWidth="1"/>
    <col min="20" max="20" width="19.140625" customWidth="1"/>
    <col min="21" max="21" width="11.85546875" customWidth="1"/>
    <col min="22" max="22" width="10.28515625" customWidth="1"/>
    <col min="23" max="23" width="10.85546875" customWidth="1"/>
    <col min="24" max="24" width="11.28515625" customWidth="1"/>
    <col min="25" max="25" width="13.7109375" customWidth="1"/>
    <col min="26" max="26" width="9.140625" customWidth="1"/>
    <col min="27" max="27" width="18.7109375" customWidth="1"/>
    <col min="28" max="28" width="11.85546875" customWidth="1"/>
    <col min="29" max="29" width="10.140625" customWidth="1"/>
    <col min="30" max="30" width="10.85546875" customWidth="1"/>
    <col min="32" max="32" width="10.85546875" customWidth="1"/>
    <col min="34" max="34" width="17.85546875" customWidth="1"/>
  </cols>
  <sheetData>
    <row r="1" spans="1:54" ht="15.75">
      <c r="A1" s="81" t="s">
        <v>126</v>
      </c>
      <c r="B1" s="81"/>
      <c r="C1" s="81"/>
      <c r="D1" s="81"/>
      <c r="E1" s="81"/>
      <c r="F1" s="81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36" customHeight="1">
      <c r="A2" s="47" t="s">
        <v>125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6"/>
      <c r="M2" s="46"/>
      <c r="N2" s="46"/>
      <c r="O2" s="46"/>
      <c r="P2" s="46"/>
      <c r="Q2" s="46"/>
      <c r="R2" s="46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20.25" customHeight="1">
      <c r="A3" s="84" t="s">
        <v>104</v>
      </c>
      <c r="B3" s="84"/>
      <c r="C3" s="84"/>
      <c r="D3" s="84"/>
      <c r="E3" s="85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4" ht="66" customHeight="1">
      <c r="A4" s="86"/>
      <c r="B4" s="86"/>
      <c r="C4" s="86"/>
      <c r="D4" s="86"/>
      <c r="E4" s="87"/>
      <c r="F4" s="75" t="s">
        <v>0</v>
      </c>
      <c r="G4" s="72" t="s">
        <v>103</v>
      </c>
      <c r="H4" s="72"/>
      <c r="I4" s="72"/>
      <c r="J4" s="72"/>
      <c r="K4" s="26" t="s">
        <v>73</v>
      </c>
      <c r="L4" s="70" t="s">
        <v>1</v>
      </c>
      <c r="M4" s="77" t="s">
        <v>108</v>
      </c>
      <c r="N4" s="72" t="s">
        <v>115</v>
      </c>
      <c r="O4" s="72"/>
      <c r="P4" s="72"/>
      <c r="Q4" s="72"/>
      <c r="R4" s="26" t="s">
        <v>73</v>
      </c>
      <c r="S4" s="70" t="s">
        <v>1</v>
      </c>
      <c r="T4" s="77" t="s">
        <v>117</v>
      </c>
      <c r="U4" s="72" t="s">
        <v>105</v>
      </c>
      <c r="V4" s="72"/>
      <c r="W4" s="72"/>
      <c r="X4" s="72"/>
      <c r="Y4" s="26" t="s">
        <v>73</v>
      </c>
      <c r="Z4" s="70" t="s">
        <v>1</v>
      </c>
      <c r="AA4" s="77" t="s">
        <v>110</v>
      </c>
      <c r="AB4" s="69" t="s">
        <v>106</v>
      </c>
      <c r="AC4" s="69"/>
      <c r="AD4" s="69"/>
      <c r="AE4" s="69"/>
      <c r="AF4" s="26" t="s">
        <v>73</v>
      </c>
      <c r="AG4" s="70" t="s">
        <v>1</v>
      </c>
      <c r="AH4" s="77" t="s">
        <v>111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ht="168.75" customHeight="1">
      <c r="A5" s="27" t="s">
        <v>0</v>
      </c>
      <c r="B5" s="27" t="s">
        <v>119</v>
      </c>
      <c r="C5" s="27" t="s">
        <v>118</v>
      </c>
      <c r="D5" s="27" t="s">
        <v>120</v>
      </c>
      <c r="E5" s="28" t="s">
        <v>121</v>
      </c>
      <c r="F5" s="76"/>
      <c r="G5" s="31" t="s">
        <v>122</v>
      </c>
      <c r="H5" s="29" t="s">
        <v>123</v>
      </c>
      <c r="I5" s="29" t="s">
        <v>124</v>
      </c>
      <c r="J5" s="29" t="s">
        <v>72</v>
      </c>
      <c r="K5" s="30" t="s">
        <v>107</v>
      </c>
      <c r="L5" s="71"/>
      <c r="M5" s="78"/>
      <c r="N5" s="31" t="s">
        <v>122</v>
      </c>
      <c r="O5" s="29" t="s">
        <v>123</v>
      </c>
      <c r="P5" s="29" t="s">
        <v>124</v>
      </c>
      <c r="Q5" s="29" t="s">
        <v>72</v>
      </c>
      <c r="R5" s="30" t="s">
        <v>116</v>
      </c>
      <c r="S5" s="71"/>
      <c r="T5" s="78"/>
      <c r="U5" s="31" t="s">
        <v>122</v>
      </c>
      <c r="V5" s="29" t="s">
        <v>123</v>
      </c>
      <c r="W5" s="29" t="s">
        <v>124</v>
      </c>
      <c r="X5" s="29" t="s">
        <v>72</v>
      </c>
      <c r="Y5" s="30" t="s">
        <v>109</v>
      </c>
      <c r="Z5" s="71"/>
      <c r="AA5" s="78"/>
      <c r="AB5" s="31" t="s">
        <v>122</v>
      </c>
      <c r="AC5" s="29" t="s">
        <v>123</v>
      </c>
      <c r="AD5" s="29" t="s">
        <v>124</v>
      </c>
      <c r="AE5" s="29" t="s">
        <v>72</v>
      </c>
      <c r="AF5" s="30" t="s">
        <v>74</v>
      </c>
      <c r="AG5" s="71"/>
      <c r="AH5" s="78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ht="13.5" customHeight="1">
      <c r="A6" s="88" t="s">
        <v>2</v>
      </c>
      <c r="B6" s="79">
        <v>38.700000000000003</v>
      </c>
      <c r="C6" s="49">
        <v>27</v>
      </c>
      <c r="D6" s="55">
        <v>30.1</v>
      </c>
      <c r="E6" s="55">
        <v>45</v>
      </c>
      <c r="F6" s="2" t="s">
        <v>3</v>
      </c>
      <c r="G6" s="2">
        <v>7.8439999999999996E-2</v>
      </c>
      <c r="H6" s="2">
        <v>7.8439999999999996E-2</v>
      </c>
      <c r="I6" s="2">
        <v>7.8439999999999996E-2</v>
      </c>
      <c r="J6" s="2">
        <f>G6+H6+I6</f>
        <v>0.23531999999999997</v>
      </c>
      <c r="K6" s="9">
        <f>J6/3</f>
        <v>7.8439999999999996E-2</v>
      </c>
      <c r="L6" s="34">
        <v>78</v>
      </c>
      <c r="M6" s="35">
        <f>K6*L6/19</f>
        <v>0.32201684210526316</v>
      </c>
      <c r="N6" s="2">
        <v>5.3999999999999999E-2</v>
      </c>
      <c r="O6" s="2">
        <v>5.3999999999999999E-2</v>
      </c>
      <c r="P6" s="2">
        <v>5.3999999999999999E-2</v>
      </c>
      <c r="Q6" s="2">
        <f>N6+O6+P6</f>
        <v>0.16200000000000001</v>
      </c>
      <c r="R6" s="9">
        <f>Q6/3</f>
        <v>5.3999999999999999E-2</v>
      </c>
      <c r="S6" s="34">
        <v>78</v>
      </c>
      <c r="T6" s="35">
        <f>R6*S6/19</f>
        <v>0.22168421052631579</v>
      </c>
      <c r="U6" s="2">
        <v>0.1104</v>
      </c>
      <c r="V6" s="2">
        <v>0.1104</v>
      </c>
      <c r="W6" s="2">
        <v>0.1104</v>
      </c>
      <c r="X6" s="2">
        <f>U6+V6+W6</f>
        <v>0.33119999999999999</v>
      </c>
      <c r="Y6" s="9">
        <f>X6/3</f>
        <v>0.1104</v>
      </c>
      <c r="Z6" s="34">
        <v>78</v>
      </c>
      <c r="AA6" s="37">
        <f>Y6*Z6/19</f>
        <v>0.45322105263157897</v>
      </c>
      <c r="AB6" s="2">
        <v>5.3999999999999999E-2</v>
      </c>
      <c r="AC6" s="2">
        <v>5.3999999999999999E-2</v>
      </c>
      <c r="AD6" s="2">
        <v>5.3999999999999999E-2</v>
      </c>
      <c r="AE6" s="2">
        <f>AB6+AC6+AD6</f>
        <v>0.16200000000000001</v>
      </c>
      <c r="AF6" s="9">
        <f>AE6/3</f>
        <v>5.3999999999999999E-2</v>
      </c>
      <c r="AG6" s="34">
        <v>78</v>
      </c>
      <c r="AH6" s="35">
        <f>AF6*AG6/19</f>
        <v>0.22168421052631579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15.75">
      <c r="A7" s="88"/>
      <c r="B7" s="79"/>
      <c r="C7" s="50"/>
      <c r="D7" s="62"/>
      <c r="E7" s="56"/>
      <c r="F7" s="2" t="s">
        <v>4</v>
      </c>
      <c r="G7" s="2">
        <v>0.16597000000000001</v>
      </c>
      <c r="H7" s="2">
        <v>0.17943999999999999</v>
      </c>
      <c r="I7" s="2">
        <v>0.17943999999999999</v>
      </c>
      <c r="J7" s="2">
        <f t="shared" ref="J7:J70" si="0">G7+H7+I7</f>
        <v>0.52485000000000004</v>
      </c>
      <c r="K7" s="9">
        <f t="shared" ref="K7:K70" si="1">J7/3</f>
        <v>0.17495000000000002</v>
      </c>
      <c r="L7" s="34">
        <v>36</v>
      </c>
      <c r="M7" s="35">
        <f t="shared" ref="M7:M70" si="2">K7*L7/19</f>
        <v>0.33148421052631583</v>
      </c>
      <c r="N7" s="2">
        <v>0.1179</v>
      </c>
      <c r="O7" s="2">
        <v>0.128</v>
      </c>
      <c r="P7" s="2">
        <v>0.128</v>
      </c>
      <c r="Q7" s="2">
        <f t="shared" ref="Q7:Q70" si="3">N7+O7+P7</f>
        <v>0.37390000000000001</v>
      </c>
      <c r="R7" s="9">
        <f t="shared" ref="R7:R70" si="4">Q7/3</f>
        <v>0.12463333333333333</v>
      </c>
      <c r="S7" s="34">
        <v>36</v>
      </c>
      <c r="T7" s="35">
        <f t="shared" ref="T7:T70" si="5">R7*S7/19</f>
        <v>0.23614736842105261</v>
      </c>
      <c r="U7" s="2">
        <v>1.3469999999999999E-2</v>
      </c>
      <c r="V7" s="2">
        <v>2.6939999999999999E-2</v>
      </c>
      <c r="W7" s="2">
        <v>2.6939999999999999E-2</v>
      </c>
      <c r="X7" s="2">
        <f t="shared" ref="X7:X70" si="6">U7+V7+W7</f>
        <v>6.7349999999999993E-2</v>
      </c>
      <c r="Y7" s="9">
        <f t="shared" ref="Y7:Y70" si="7">X7/3</f>
        <v>2.2449999999999998E-2</v>
      </c>
      <c r="Z7" s="34">
        <v>36</v>
      </c>
      <c r="AA7" s="37">
        <f t="shared" ref="AA7:AA70" si="8">Y7*Z7/19</f>
        <v>4.2536842105263151E-2</v>
      </c>
      <c r="AB7" s="2">
        <v>0.14802999999999999</v>
      </c>
      <c r="AC7" s="2">
        <v>0.1615</v>
      </c>
      <c r="AD7" s="2">
        <v>0.1615</v>
      </c>
      <c r="AE7" s="2">
        <f t="shared" ref="AE7:AE70" si="9">AB7+AC7+AD7</f>
        <v>0.47102999999999995</v>
      </c>
      <c r="AF7" s="9">
        <f t="shared" ref="AF7:AF70" si="10">AE7/3</f>
        <v>0.15700999999999998</v>
      </c>
      <c r="AG7" s="34">
        <v>36</v>
      </c>
      <c r="AH7" s="35">
        <f t="shared" ref="AH7:AH70" si="11">AF7*AG7/19</f>
        <v>0.29749263157894734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ht="15.75">
      <c r="A8" s="88"/>
      <c r="B8" s="79"/>
      <c r="C8" s="50"/>
      <c r="D8" s="62"/>
      <c r="E8" s="56"/>
      <c r="F8" s="2" t="s">
        <v>5</v>
      </c>
      <c r="G8" s="2">
        <v>6.8919999999999995E-2</v>
      </c>
      <c r="H8" s="2">
        <v>4.9919999999999999E-2</v>
      </c>
      <c r="I8" s="2">
        <v>0.10392</v>
      </c>
      <c r="J8" s="2">
        <f t="shared" si="0"/>
        <v>0.22276000000000001</v>
      </c>
      <c r="K8" s="9">
        <f t="shared" si="1"/>
        <v>7.4253333333333338E-2</v>
      </c>
      <c r="L8" s="34">
        <v>25</v>
      </c>
      <c r="M8" s="35">
        <f t="shared" si="2"/>
        <v>9.7701754385964915E-2</v>
      </c>
      <c r="N8" s="2">
        <v>5.2850000000000001E-2</v>
      </c>
      <c r="O8" s="2">
        <v>3.6200000000000003E-2</v>
      </c>
      <c r="P8" s="2">
        <v>7.9200000000000007E-2</v>
      </c>
      <c r="Q8" s="2">
        <f t="shared" si="3"/>
        <v>0.16825000000000001</v>
      </c>
      <c r="R8" s="9">
        <f t="shared" si="4"/>
        <v>5.6083333333333339E-2</v>
      </c>
      <c r="S8" s="34">
        <v>25</v>
      </c>
      <c r="T8" s="35">
        <f t="shared" si="5"/>
        <v>7.3793859649122814E-2</v>
      </c>
      <c r="U8" s="2">
        <v>9.4E-2</v>
      </c>
      <c r="V8" s="2">
        <v>7.2999999999999995E-2</v>
      </c>
      <c r="W8" s="2">
        <v>0.13100000000000001</v>
      </c>
      <c r="X8" s="2">
        <f t="shared" si="6"/>
        <v>0.29799999999999999</v>
      </c>
      <c r="Y8" s="9">
        <f t="shared" si="7"/>
        <v>9.9333333333333329E-2</v>
      </c>
      <c r="Z8" s="34">
        <v>25</v>
      </c>
      <c r="AA8" s="37">
        <f t="shared" si="8"/>
        <v>0.1307017543859649</v>
      </c>
      <c r="AB8" s="2">
        <v>6.9839999999999999E-2</v>
      </c>
      <c r="AC8" s="2">
        <v>5.9839999999999997E-2</v>
      </c>
      <c r="AD8" s="2">
        <v>0.10584</v>
      </c>
      <c r="AE8" s="2">
        <f t="shared" si="9"/>
        <v>0.23552000000000001</v>
      </c>
      <c r="AF8" s="9">
        <f t="shared" si="10"/>
        <v>7.8506666666666669E-2</v>
      </c>
      <c r="AG8" s="34">
        <v>25</v>
      </c>
      <c r="AH8" s="35">
        <f t="shared" si="11"/>
        <v>0.1032982456140351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15.75">
      <c r="A9" s="88"/>
      <c r="B9" s="79"/>
      <c r="C9" s="50"/>
      <c r="D9" s="62"/>
      <c r="E9" s="56"/>
      <c r="F9" s="2" t="s">
        <v>6</v>
      </c>
      <c r="G9" s="2">
        <v>2.7E-2</v>
      </c>
      <c r="H9" s="2">
        <v>5.3999999999999999E-2</v>
      </c>
      <c r="I9" s="2">
        <v>5.3999999999999999E-2</v>
      </c>
      <c r="J9" s="2">
        <f t="shared" si="0"/>
        <v>0.13500000000000001</v>
      </c>
      <c r="K9" s="9">
        <f t="shared" si="1"/>
        <v>4.5000000000000005E-2</v>
      </c>
      <c r="L9" s="34">
        <v>26</v>
      </c>
      <c r="M9" s="35">
        <f t="shared" si="2"/>
        <v>6.1578947368421059E-2</v>
      </c>
      <c r="N9" s="2">
        <v>2.1299999999999999E-2</v>
      </c>
      <c r="O9" s="2">
        <v>4.2599999999999999E-2</v>
      </c>
      <c r="P9" s="2">
        <v>4.2599999999999999E-2</v>
      </c>
      <c r="Q9" s="2">
        <f t="shared" si="3"/>
        <v>0.1065</v>
      </c>
      <c r="R9" s="9">
        <f t="shared" si="4"/>
        <v>3.5499999999999997E-2</v>
      </c>
      <c r="S9" s="34">
        <v>26</v>
      </c>
      <c r="T9" s="35">
        <f t="shared" si="5"/>
        <v>4.8578947368421048E-2</v>
      </c>
      <c r="U9" s="2">
        <v>2.9000000000000001E-2</v>
      </c>
      <c r="V9" s="2">
        <v>5.8000000000000003E-2</v>
      </c>
      <c r="W9" s="2">
        <v>5.8000000000000003E-2</v>
      </c>
      <c r="X9" s="2">
        <f t="shared" si="6"/>
        <v>0.14500000000000002</v>
      </c>
      <c r="Y9" s="9">
        <f t="shared" si="7"/>
        <v>4.8333333333333339E-2</v>
      </c>
      <c r="Z9" s="34">
        <v>26</v>
      </c>
      <c r="AA9" s="37">
        <f t="shared" si="8"/>
        <v>6.6140350877192985E-2</v>
      </c>
      <c r="AB9" s="2">
        <v>2.3E-2</v>
      </c>
      <c r="AC9" s="2">
        <v>4.5999999999999999E-2</v>
      </c>
      <c r="AD9" s="2">
        <v>4.5999999999999999E-2</v>
      </c>
      <c r="AE9" s="2">
        <f t="shared" si="9"/>
        <v>0.115</v>
      </c>
      <c r="AF9" s="9">
        <f t="shared" si="10"/>
        <v>3.8333333333333337E-2</v>
      </c>
      <c r="AG9" s="34">
        <v>26</v>
      </c>
      <c r="AH9" s="35">
        <f t="shared" si="11"/>
        <v>5.2456140350877201E-2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ht="15.75">
      <c r="A10" s="88"/>
      <c r="B10" s="79"/>
      <c r="C10" s="50"/>
      <c r="D10" s="62"/>
      <c r="E10" s="56"/>
      <c r="F10" s="2" t="s">
        <v>7</v>
      </c>
      <c r="G10" s="2">
        <v>0.29420000000000002</v>
      </c>
      <c r="H10" s="2">
        <v>0.31969999999999998</v>
      </c>
      <c r="I10" s="2">
        <v>0.3427</v>
      </c>
      <c r="J10" s="2">
        <f t="shared" si="0"/>
        <v>0.95660000000000001</v>
      </c>
      <c r="K10" s="9">
        <f t="shared" si="1"/>
        <v>0.31886666666666669</v>
      </c>
      <c r="L10" s="34">
        <v>40</v>
      </c>
      <c r="M10" s="35">
        <f t="shared" si="2"/>
        <v>0.67129824561403506</v>
      </c>
      <c r="N10" s="2">
        <v>0.19220000000000001</v>
      </c>
      <c r="O10" s="2">
        <v>0.20465</v>
      </c>
      <c r="P10" s="2">
        <v>0.22275</v>
      </c>
      <c r="Q10" s="2">
        <f t="shared" si="3"/>
        <v>0.61960000000000004</v>
      </c>
      <c r="R10" s="9">
        <f t="shared" si="4"/>
        <v>0.20653333333333335</v>
      </c>
      <c r="S10" s="34">
        <v>40</v>
      </c>
      <c r="T10" s="35">
        <f t="shared" si="5"/>
        <v>0.43480701754385964</v>
      </c>
      <c r="U10" s="2">
        <v>0.18060000000000001</v>
      </c>
      <c r="V10" s="2">
        <v>0.20610000000000001</v>
      </c>
      <c r="W10" s="2">
        <v>0.2291</v>
      </c>
      <c r="X10" s="2">
        <f t="shared" si="6"/>
        <v>0.61580000000000001</v>
      </c>
      <c r="Y10" s="9">
        <f t="shared" si="7"/>
        <v>0.20526666666666668</v>
      </c>
      <c r="Z10" s="34">
        <v>40</v>
      </c>
      <c r="AA10" s="37">
        <f t="shared" si="8"/>
        <v>0.43214035087719299</v>
      </c>
      <c r="AB10" s="2">
        <v>0.25546000000000002</v>
      </c>
      <c r="AC10" s="2">
        <v>0.27755999999999997</v>
      </c>
      <c r="AD10" s="2">
        <v>0.30736000000000002</v>
      </c>
      <c r="AE10" s="2">
        <f t="shared" si="9"/>
        <v>0.84038000000000013</v>
      </c>
      <c r="AF10" s="9">
        <f t="shared" si="10"/>
        <v>0.28012666666666669</v>
      </c>
      <c r="AG10" s="34">
        <v>40</v>
      </c>
      <c r="AH10" s="35">
        <f t="shared" si="11"/>
        <v>0.58974035087719301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ht="15.75">
      <c r="A11" s="88"/>
      <c r="B11" s="79"/>
      <c r="C11" s="51"/>
      <c r="D11" s="64"/>
      <c r="E11" s="56"/>
      <c r="F11" s="2" t="s">
        <v>8</v>
      </c>
      <c r="G11" s="2">
        <v>5.3999999999999999E-2</v>
      </c>
      <c r="H11" s="2">
        <v>5.3999999999999999E-2</v>
      </c>
      <c r="I11" s="2">
        <v>5.3999999999999999E-2</v>
      </c>
      <c r="J11" s="2">
        <f t="shared" si="0"/>
        <v>0.16200000000000001</v>
      </c>
      <c r="K11" s="9">
        <f t="shared" si="1"/>
        <v>5.3999999999999999E-2</v>
      </c>
      <c r="L11" s="34">
        <v>21</v>
      </c>
      <c r="M11" s="35">
        <f t="shared" si="2"/>
        <v>5.9684210526315784E-2</v>
      </c>
      <c r="N11" s="2">
        <v>4.3999999999999997E-2</v>
      </c>
      <c r="O11" s="2">
        <v>4.3999999999999997E-2</v>
      </c>
      <c r="P11" s="2">
        <v>4.3999999999999997E-2</v>
      </c>
      <c r="Q11" s="2">
        <f t="shared" si="3"/>
        <v>0.13200000000000001</v>
      </c>
      <c r="R11" s="9">
        <f t="shared" si="4"/>
        <v>4.4000000000000004E-2</v>
      </c>
      <c r="S11" s="34">
        <v>21</v>
      </c>
      <c r="T11" s="35">
        <f t="shared" si="5"/>
        <v>4.8631578947368422E-2</v>
      </c>
      <c r="U11" s="2">
        <v>5.8000000000000003E-2</v>
      </c>
      <c r="V11" s="2">
        <v>5.8000000000000003E-2</v>
      </c>
      <c r="W11" s="2">
        <v>5.8000000000000003E-2</v>
      </c>
      <c r="X11" s="2">
        <f t="shared" si="6"/>
        <v>0.17400000000000002</v>
      </c>
      <c r="Y11" s="9">
        <f t="shared" si="7"/>
        <v>5.8000000000000003E-2</v>
      </c>
      <c r="Z11" s="34">
        <v>21</v>
      </c>
      <c r="AA11" s="37">
        <f t="shared" si="8"/>
        <v>6.4105263157894735E-2</v>
      </c>
      <c r="AB11" s="2">
        <v>4.5999999999999999E-2</v>
      </c>
      <c r="AC11" s="2">
        <v>4.5999999999999999E-2</v>
      </c>
      <c r="AD11" s="2">
        <v>4.5999999999999999E-2</v>
      </c>
      <c r="AE11" s="2">
        <f t="shared" si="9"/>
        <v>0.13800000000000001</v>
      </c>
      <c r="AF11" s="9">
        <f t="shared" si="10"/>
        <v>4.6000000000000006E-2</v>
      </c>
      <c r="AG11" s="34">
        <v>21</v>
      </c>
      <c r="AH11" s="35">
        <f t="shared" si="11"/>
        <v>5.0842105263157897E-2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ht="15.75">
      <c r="A12" s="19" t="s">
        <v>52</v>
      </c>
      <c r="B12" s="5">
        <v>10.8</v>
      </c>
      <c r="C12" s="5">
        <v>7.2</v>
      </c>
      <c r="D12" s="5">
        <v>8.4</v>
      </c>
      <c r="E12" s="57"/>
      <c r="F12" s="2" t="s">
        <v>33</v>
      </c>
      <c r="G12" s="2">
        <v>0.2</v>
      </c>
      <c r="H12" s="2">
        <v>0.188</v>
      </c>
      <c r="I12" s="2">
        <v>0.24399999999999999</v>
      </c>
      <c r="J12" s="2">
        <f t="shared" si="0"/>
        <v>0.63200000000000001</v>
      </c>
      <c r="K12" s="9">
        <f t="shared" si="1"/>
        <v>0.21066666666666667</v>
      </c>
      <c r="L12" s="34">
        <v>28</v>
      </c>
      <c r="M12" s="35">
        <f t="shared" si="2"/>
        <v>0.31045614035087721</v>
      </c>
      <c r="N12" s="2">
        <v>0.13200000000000001</v>
      </c>
      <c r="O12" s="2">
        <v>0.123</v>
      </c>
      <c r="P12" s="2">
        <v>0.16500000000000001</v>
      </c>
      <c r="Q12" s="2">
        <f t="shared" si="3"/>
        <v>0.42000000000000004</v>
      </c>
      <c r="R12" s="9">
        <f t="shared" si="4"/>
        <v>0.14000000000000001</v>
      </c>
      <c r="S12" s="34">
        <v>28</v>
      </c>
      <c r="T12" s="35">
        <f t="shared" si="5"/>
        <v>0.20631578947368423</v>
      </c>
      <c r="U12" s="2">
        <v>0.152</v>
      </c>
      <c r="V12" s="2">
        <v>0.151</v>
      </c>
      <c r="W12" s="2">
        <v>0.185</v>
      </c>
      <c r="X12" s="2">
        <f t="shared" si="6"/>
        <v>0.48799999999999999</v>
      </c>
      <c r="Y12" s="9">
        <f t="shared" si="7"/>
        <v>0.16266666666666665</v>
      </c>
      <c r="Z12" s="34">
        <v>28</v>
      </c>
      <c r="AA12" s="37">
        <f t="shared" si="8"/>
        <v>0.239719298245614</v>
      </c>
      <c r="AB12" s="2">
        <v>0.2</v>
      </c>
      <c r="AC12" s="2">
        <v>0.1956</v>
      </c>
      <c r="AD12" s="2">
        <v>0.2364</v>
      </c>
      <c r="AE12" s="2">
        <f t="shared" si="9"/>
        <v>0.63200000000000001</v>
      </c>
      <c r="AF12" s="9">
        <f t="shared" si="10"/>
        <v>0.21066666666666667</v>
      </c>
      <c r="AG12" s="34">
        <v>28</v>
      </c>
      <c r="AH12" s="35">
        <f t="shared" si="11"/>
        <v>0.31045614035087721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5.75">
      <c r="A13" s="7" t="s">
        <v>53</v>
      </c>
      <c r="B13" s="5">
        <v>26.1</v>
      </c>
      <c r="C13" s="5">
        <v>22.5</v>
      </c>
      <c r="D13" s="5">
        <v>20.3</v>
      </c>
      <c r="E13" s="5">
        <v>45</v>
      </c>
      <c r="F13" s="2" t="s">
        <v>9</v>
      </c>
      <c r="G13" s="2">
        <v>0.47294000000000003</v>
      </c>
      <c r="H13" s="2">
        <v>0.45833000000000002</v>
      </c>
      <c r="I13" s="2">
        <v>0.57106999999999997</v>
      </c>
      <c r="J13" s="2">
        <f t="shared" si="0"/>
        <v>1.50234</v>
      </c>
      <c r="K13" s="9">
        <f t="shared" si="1"/>
        <v>0.50078</v>
      </c>
      <c r="L13" s="34">
        <v>19</v>
      </c>
      <c r="M13" s="35">
        <f t="shared" si="2"/>
        <v>0.50078</v>
      </c>
      <c r="N13" s="2">
        <v>0.38313999999999998</v>
      </c>
      <c r="O13" s="2">
        <v>0.39723000000000003</v>
      </c>
      <c r="P13" s="2">
        <v>0.48647000000000001</v>
      </c>
      <c r="Q13" s="2">
        <f t="shared" si="3"/>
        <v>1.26684</v>
      </c>
      <c r="R13" s="9">
        <f t="shared" si="4"/>
        <v>0.42227999999999999</v>
      </c>
      <c r="S13" s="34">
        <v>19</v>
      </c>
      <c r="T13" s="35">
        <f t="shared" si="5"/>
        <v>0.42227999999999999</v>
      </c>
      <c r="U13" s="2">
        <v>0.35881999999999997</v>
      </c>
      <c r="V13" s="2">
        <v>0.35143000000000002</v>
      </c>
      <c r="W13" s="2">
        <v>0.43260999999999999</v>
      </c>
      <c r="X13" s="2">
        <f t="shared" si="6"/>
        <v>1.14286</v>
      </c>
      <c r="Y13" s="9">
        <f t="shared" si="7"/>
        <v>0.38095333333333331</v>
      </c>
      <c r="Z13" s="34">
        <v>19</v>
      </c>
      <c r="AA13" s="37">
        <f t="shared" si="8"/>
        <v>0.38095333333333331</v>
      </c>
      <c r="AB13" s="2">
        <v>0.74592999999999998</v>
      </c>
      <c r="AC13" s="2">
        <v>0.77127000000000001</v>
      </c>
      <c r="AD13" s="2">
        <v>0.95193000000000005</v>
      </c>
      <c r="AE13" s="2">
        <f t="shared" si="9"/>
        <v>2.4691299999999998</v>
      </c>
      <c r="AF13" s="9">
        <f t="shared" si="10"/>
        <v>0.82304333333333324</v>
      </c>
      <c r="AG13" s="34">
        <v>19</v>
      </c>
      <c r="AH13" s="35">
        <f t="shared" si="11"/>
        <v>0.82304333333333324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5.75">
      <c r="A14" s="2" t="s">
        <v>54</v>
      </c>
      <c r="B14" s="5">
        <v>2.7</v>
      </c>
      <c r="C14" s="5">
        <v>1.8</v>
      </c>
      <c r="D14" s="5">
        <v>2.1</v>
      </c>
      <c r="E14" s="5">
        <v>2.7</v>
      </c>
      <c r="F14" s="2" t="s">
        <v>10</v>
      </c>
      <c r="G14" s="2">
        <v>4.6199999999999998E-2</v>
      </c>
      <c r="H14" s="2">
        <v>4.6199999999999998E-2</v>
      </c>
      <c r="I14" s="2">
        <v>6.1800000000000001E-2</v>
      </c>
      <c r="J14" s="2">
        <f t="shared" si="0"/>
        <v>0.1542</v>
      </c>
      <c r="K14" s="9">
        <f t="shared" si="1"/>
        <v>5.1400000000000001E-2</v>
      </c>
      <c r="L14" s="34">
        <v>120</v>
      </c>
      <c r="M14" s="35">
        <f t="shared" si="2"/>
        <v>0.32463157894736844</v>
      </c>
      <c r="N14" s="2">
        <v>3.1E-2</v>
      </c>
      <c r="O14" s="2">
        <v>3.1E-2</v>
      </c>
      <c r="P14" s="2">
        <v>4.1000000000000002E-2</v>
      </c>
      <c r="Q14" s="2">
        <f t="shared" si="3"/>
        <v>0.10300000000000001</v>
      </c>
      <c r="R14" s="9">
        <f t="shared" si="4"/>
        <v>3.4333333333333334E-2</v>
      </c>
      <c r="S14" s="34">
        <v>120</v>
      </c>
      <c r="T14" s="35">
        <f t="shared" si="5"/>
        <v>0.21684210526315789</v>
      </c>
      <c r="U14" s="2">
        <v>3.5000000000000003E-2</v>
      </c>
      <c r="V14" s="2">
        <v>3.5000000000000003E-2</v>
      </c>
      <c r="W14" s="2">
        <v>4.9000000000000002E-2</v>
      </c>
      <c r="X14" s="2">
        <f t="shared" si="6"/>
        <v>0.11900000000000001</v>
      </c>
      <c r="Y14" s="9">
        <f t="shared" si="7"/>
        <v>3.966666666666667E-2</v>
      </c>
      <c r="Z14" s="34">
        <v>120</v>
      </c>
      <c r="AA14" s="37">
        <f t="shared" si="8"/>
        <v>0.25052631578947371</v>
      </c>
      <c r="AB14" s="2">
        <v>4.5999999999999999E-2</v>
      </c>
      <c r="AC14" s="2">
        <v>4.5999999999999999E-2</v>
      </c>
      <c r="AD14" s="2">
        <v>6.2E-2</v>
      </c>
      <c r="AE14" s="2">
        <f t="shared" si="9"/>
        <v>0.154</v>
      </c>
      <c r="AF14" s="9">
        <f t="shared" si="10"/>
        <v>5.1333333333333335E-2</v>
      </c>
      <c r="AG14" s="34">
        <v>120</v>
      </c>
      <c r="AH14" s="35">
        <f t="shared" si="11"/>
        <v>0.3242105263157895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5.75">
      <c r="A15" s="2" t="s">
        <v>55</v>
      </c>
      <c r="B15" s="5">
        <v>0.45</v>
      </c>
      <c r="C15" s="5">
        <v>0.36</v>
      </c>
      <c r="D15" s="5">
        <v>0.35</v>
      </c>
      <c r="E15" s="5">
        <v>0.9</v>
      </c>
      <c r="F15" s="2" t="s">
        <v>11</v>
      </c>
      <c r="G15" s="2">
        <v>8.1670000000000006E-3</v>
      </c>
      <c r="H15" s="2">
        <v>8.9999999999999993E-3</v>
      </c>
      <c r="I15" s="2">
        <v>8.9999999999999993E-3</v>
      </c>
      <c r="J15" s="2">
        <f t="shared" si="0"/>
        <v>2.6167000000000003E-2</v>
      </c>
      <c r="K15" s="9">
        <f t="shared" si="1"/>
        <v>8.7223333333333337E-3</v>
      </c>
      <c r="L15" s="34">
        <v>82</v>
      </c>
      <c r="M15" s="35">
        <f t="shared" si="2"/>
        <v>3.7643754385964914E-2</v>
      </c>
      <c r="N15" s="2">
        <v>5.9899999999999997E-3</v>
      </c>
      <c r="O15" s="2">
        <v>7.1999999999999998E-3</v>
      </c>
      <c r="P15" s="2">
        <v>7.1999999999999998E-3</v>
      </c>
      <c r="Q15" s="2">
        <f t="shared" si="3"/>
        <v>2.0389999999999998E-2</v>
      </c>
      <c r="R15" s="9">
        <f t="shared" si="4"/>
        <v>6.7966666666666661E-3</v>
      </c>
      <c r="S15" s="34">
        <v>82</v>
      </c>
      <c r="T15" s="35">
        <f t="shared" si="5"/>
        <v>2.9332982456140348E-2</v>
      </c>
      <c r="U15" s="2">
        <v>6.3E-3</v>
      </c>
      <c r="V15" s="2">
        <v>7.0000000000000001E-3</v>
      </c>
      <c r="W15" s="2">
        <v>7.0000000000000001E-3</v>
      </c>
      <c r="X15" s="2">
        <f t="shared" si="6"/>
        <v>2.0299999999999999E-2</v>
      </c>
      <c r="Y15" s="9">
        <f t="shared" si="7"/>
        <v>6.7666666666666665E-3</v>
      </c>
      <c r="Z15" s="34">
        <v>82</v>
      </c>
      <c r="AA15" s="37">
        <f t="shared" si="8"/>
        <v>2.9203508771929822E-2</v>
      </c>
      <c r="AB15" s="2">
        <v>1.4109999999999999E-2</v>
      </c>
      <c r="AC15" s="2">
        <v>1.7999999999999999E-2</v>
      </c>
      <c r="AD15" s="2">
        <v>1.7999999999999999E-2</v>
      </c>
      <c r="AE15" s="2">
        <f t="shared" si="9"/>
        <v>5.0110000000000002E-2</v>
      </c>
      <c r="AF15" s="9">
        <f t="shared" si="10"/>
        <v>1.6703333333333334E-2</v>
      </c>
      <c r="AG15" s="34">
        <v>82</v>
      </c>
      <c r="AH15" s="35">
        <f t="shared" si="11"/>
        <v>7.2088070175438598E-2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15.75">
      <c r="A16" s="2" t="s">
        <v>56</v>
      </c>
      <c r="B16" s="5">
        <v>9.9</v>
      </c>
      <c r="C16" s="5">
        <v>8.1</v>
      </c>
      <c r="D16" s="5">
        <v>7.7</v>
      </c>
      <c r="E16" s="5">
        <v>10.8</v>
      </c>
      <c r="F16" s="2" t="s">
        <v>12</v>
      </c>
      <c r="G16" s="2">
        <v>0.17674000000000001</v>
      </c>
      <c r="H16" s="2">
        <v>0.182</v>
      </c>
      <c r="I16" s="2">
        <v>0.214</v>
      </c>
      <c r="J16" s="2">
        <f t="shared" si="0"/>
        <v>0.57274000000000003</v>
      </c>
      <c r="K16" s="9">
        <f t="shared" si="1"/>
        <v>0.19091333333333335</v>
      </c>
      <c r="L16" s="34">
        <v>160</v>
      </c>
      <c r="M16" s="35">
        <f t="shared" si="2"/>
        <v>1.6076912280701756</v>
      </c>
      <c r="N16" s="2">
        <v>0.13880000000000001</v>
      </c>
      <c r="O16" s="2">
        <v>0.1404</v>
      </c>
      <c r="P16" s="2">
        <v>0.16839999999999999</v>
      </c>
      <c r="Q16" s="2">
        <f t="shared" si="3"/>
        <v>0.4476</v>
      </c>
      <c r="R16" s="9">
        <f t="shared" si="4"/>
        <v>0.1492</v>
      </c>
      <c r="S16" s="34">
        <v>160</v>
      </c>
      <c r="T16" s="35">
        <f t="shared" si="5"/>
        <v>1.2564210526315789</v>
      </c>
      <c r="U16" s="2">
        <v>0.13874</v>
      </c>
      <c r="V16" s="2">
        <v>0.13800000000000001</v>
      </c>
      <c r="W16" s="2">
        <v>0.17</v>
      </c>
      <c r="X16" s="2">
        <f t="shared" si="6"/>
        <v>0.44674000000000003</v>
      </c>
      <c r="Y16" s="9">
        <f t="shared" si="7"/>
        <v>0.14891333333333334</v>
      </c>
      <c r="Z16" s="34">
        <v>160</v>
      </c>
      <c r="AA16" s="37">
        <f t="shared" si="8"/>
        <v>1.2540070175438598</v>
      </c>
      <c r="AB16" s="2">
        <v>0.18665999999999999</v>
      </c>
      <c r="AC16" s="2">
        <v>0.19892000000000001</v>
      </c>
      <c r="AD16" s="2">
        <v>0.23091999999999999</v>
      </c>
      <c r="AE16" s="2">
        <f t="shared" si="9"/>
        <v>0.61650000000000005</v>
      </c>
      <c r="AF16" s="9">
        <f t="shared" si="10"/>
        <v>0.20550000000000002</v>
      </c>
      <c r="AG16" s="34">
        <v>160</v>
      </c>
      <c r="AH16" s="35">
        <f t="shared" si="11"/>
        <v>1.7305263157894739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ht="15.75" customHeight="1">
      <c r="A17" s="52" t="s">
        <v>13</v>
      </c>
      <c r="B17" s="55">
        <v>405</v>
      </c>
      <c r="C17" s="49">
        <v>351</v>
      </c>
      <c r="D17" s="55">
        <v>315</v>
      </c>
      <c r="E17" s="55">
        <v>450</v>
      </c>
      <c r="F17" s="3" t="s">
        <v>78</v>
      </c>
      <c r="G17" s="2">
        <v>3.1518000000000002</v>
      </c>
      <c r="H17" s="2">
        <v>3.3372000000000002</v>
      </c>
      <c r="I17" s="2">
        <v>4.0788000000000002</v>
      </c>
      <c r="J17" s="2">
        <f t="shared" si="0"/>
        <v>10.567800000000002</v>
      </c>
      <c r="K17" s="9">
        <f t="shared" si="1"/>
        <v>3.5226000000000006</v>
      </c>
      <c r="L17" s="34">
        <v>53.75</v>
      </c>
      <c r="M17" s="35">
        <f t="shared" si="2"/>
        <v>9.9652500000000028</v>
      </c>
      <c r="N17" s="2">
        <v>2.6265000000000001</v>
      </c>
      <c r="O17" s="2">
        <v>0.27810000000000001</v>
      </c>
      <c r="P17" s="2">
        <v>3.399</v>
      </c>
      <c r="Q17" s="2">
        <f t="shared" si="3"/>
        <v>6.3036000000000003</v>
      </c>
      <c r="R17" s="9">
        <f t="shared" si="4"/>
        <v>2.1012</v>
      </c>
      <c r="S17" s="34">
        <v>53.75</v>
      </c>
      <c r="T17" s="35">
        <f t="shared" si="5"/>
        <v>5.9441842105263154</v>
      </c>
      <c r="U17" s="2">
        <v>2.6265000000000001</v>
      </c>
      <c r="V17" s="2">
        <v>2.7810000000000001</v>
      </c>
      <c r="W17" s="2">
        <v>3.399</v>
      </c>
      <c r="X17" s="2">
        <f t="shared" si="6"/>
        <v>8.8064999999999998</v>
      </c>
      <c r="Y17" s="9">
        <f t="shared" si="7"/>
        <v>2.9354999999999998</v>
      </c>
      <c r="Z17" s="34">
        <v>53.75</v>
      </c>
      <c r="AA17" s="37">
        <f t="shared" si="8"/>
        <v>8.3043749999999985</v>
      </c>
      <c r="AB17" s="2">
        <v>3.1518000000000002</v>
      </c>
      <c r="AC17" s="2">
        <v>3.3372000000000002</v>
      </c>
      <c r="AD17" s="2">
        <v>4.0788000000000002</v>
      </c>
      <c r="AE17" s="2">
        <f t="shared" si="9"/>
        <v>10.567800000000002</v>
      </c>
      <c r="AF17" s="9">
        <f t="shared" si="10"/>
        <v>3.5226000000000006</v>
      </c>
      <c r="AG17" s="34">
        <v>53.75</v>
      </c>
      <c r="AH17" s="35">
        <f t="shared" si="11"/>
        <v>9.9652500000000028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ht="15.75" customHeight="1">
      <c r="A18" s="53"/>
      <c r="B18" s="56"/>
      <c r="C18" s="50"/>
      <c r="D18" s="56"/>
      <c r="E18" s="56"/>
      <c r="F18" s="3" t="s">
        <v>78</v>
      </c>
      <c r="G18" s="2">
        <v>0</v>
      </c>
      <c r="H18" s="2">
        <v>0</v>
      </c>
      <c r="I18" s="2">
        <v>0</v>
      </c>
      <c r="J18" s="2">
        <f t="shared" si="0"/>
        <v>0</v>
      </c>
      <c r="K18" s="9">
        <f t="shared" si="1"/>
        <v>0</v>
      </c>
      <c r="L18" s="34">
        <v>0</v>
      </c>
      <c r="M18" s="35">
        <f t="shared" si="2"/>
        <v>0</v>
      </c>
      <c r="N18" s="2">
        <v>0</v>
      </c>
      <c r="O18" s="2">
        <v>0</v>
      </c>
      <c r="P18" s="2">
        <v>0</v>
      </c>
      <c r="Q18" s="2">
        <f t="shared" si="3"/>
        <v>0</v>
      </c>
      <c r="R18" s="9">
        <f t="shared" si="4"/>
        <v>0</v>
      </c>
      <c r="S18" s="34">
        <v>0</v>
      </c>
      <c r="T18" s="35">
        <f t="shared" si="5"/>
        <v>0</v>
      </c>
      <c r="U18" s="2">
        <v>0</v>
      </c>
      <c r="V18" s="2">
        <v>0</v>
      </c>
      <c r="W18" s="2">
        <v>0</v>
      </c>
      <c r="X18" s="2">
        <f t="shared" si="6"/>
        <v>0</v>
      </c>
      <c r="Y18" s="9">
        <f t="shared" si="7"/>
        <v>0</v>
      </c>
      <c r="Z18" s="34">
        <v>0</v>
      </c>
      <c r="AA18" s="37">
        <f t="shared" si="8"/>
        <v>0</v>
      </c>
      <c r="AB18" s="2">
        <v>0</v>
      </c>
      <c r="AC18" s="2">
        <v>0</v>
      </c>
      <c r="AD18" s="2">
        <v>0</v>
      </c>
      <c r="AE18" s="2">
        <f t="shared" si="9"/>
        <v>0</v>
      </c>
      <c r="AF18" s="9">
        <f t="shared" si="10"/>
        <v>0</v>
      </c>
      <c r="AG18" s="34">
        <v>0</v>
      </c>
      <c r="AH18" s="35">
        <f t="shared" si="11"/>
        <v>0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ht="15.75">
      <c r="A19" s="53"/>
      <c r="B19" s="56"/>
      <c r="C19" s="50"/>
      <c r="D19" s="56"/>
      <c r="E19" s="56"/>
      <c r="F19" s="2" t="s">
        <v>14</v>
      </c>
      <c r="G19" s="2">
        <v>0.09</v>
      </c>
      <c r="H19" s="2">
        <v>0.14000000000000001</v>
      </c>
      <c r="I19" s="2">
        <v>0.14000000000000001</v>
      </c>
      <c r="J19" s="2">
        <f t="shared" si="0"/>
        <v>0.37</v>
      </c>
      <c r="K19" s="9">
        <f t="shared" si="1"/>
        <v>0.12333333333333334</v>
      </c>
      <c r="L19" s="34">
        <v>165</v>
      </c>
      <c r="M19" s="35">
        <f t="shared" si="2"/>
        <v>1.0710526315789475</v>
      </c>
      <c r="N19" s="2">
        <v>0.06</v>
      </c>
      <c r="O19" s="2">
        <v>0.08</v>
      </c>
      <c r="P19" s="2">
        <v>0.08</v>
      </c>
      <c r="Q19" s="2">
        <f t="shared" si="3"/>
        <v>0.22000000000000003</v>
      </c>
      <c r="R19" s="9">
        <f t="shared" si="4"/>
        <v>7.3333333333333348E-2</v>
      </c>
      <c r="S19" s="34">
        <v>165</v>
      </c>
      <c r="T19" s="35">
        <f t="shared" si="5"/>
        <v>0.6368421052631581</v>
      </c>
      <c r="U19" s="2">
        <v>0.09</v>
      </c>
      <c r="V19" s="2">
        <v>0.14000000000000001</v>
      </c>
      <c r="W19" s="2">
        <v>0.14000000000000001</v>
      </c>
      <c r="X19" s="2">
        <f t="shared" si="6"/>
        <v>0.37</v>
      </c>
      <c r="Y19" s="9">
        <f t="shared" si="7"/>
        <v>0.12333333333333334</v>
      </c>
      <c r="Z19" s="34">
        <v>165</v>
      </c>
      <c r="AA19" s="37">
        <f t="shared" si="8"/>
        <v>1.0710526315789475</v>
      </c>
      <c r="AB19" s="2">
        <v>0.14000000000000001</v>
      </c>
      <c r="AC19" s="2">
        <v>0.22</v>
      </c>
      <c r="AD19" s="2">
        <v>0.22</v>
      </c>
      <c r="AE19" s="2">
        <f t="shared" si="9"/>
        <v>0.57999999999999996</v>
      </c>
      <c r="AF19" s="9">
        <f t="shared" si="10"/>
        <v>0.19333333333333333</v>
      </c>
      <c r="AG19" s="34">
        <v>165</v>
      </c>
      <c r="AH19" s="35">
        <f t="shared" si="11"/>
        <v>1.6789473684210525</v>
      </c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ht="15.75">
      <c r="A20" s="53"/>
      <c r="B20" s="56"/>
      <c r="C20" s="50"/>
      <c r="D20" s="56"/>
      <c r="E20" s="56"/>
      <c r="F20" s="2" t="s">
        <v>15</v>
      </c>
      <c r="G20" s="2">
        <v>3.6038350000000001</v>
      </c>
      <c r="H20" s="2">
        <v>3.8034500000000002</v>
      </c>
      <c r="I20" s="2">
        <v>4.7005499999999998</v>
      </c>
      <c r="J20" s="2">
        <f t="shared" si="0"/>
        <v>12.107835</v>
      </c>
      <c r="K20" s="9">
        <f t="shared" si="1"/>
        <v>4.0359449999999999</v>
      </c>
      <c r="L20" s="34">
        <v>42</v>
      </c>
      <c r="M20" s="35">
        <f t="shared" si="2"/>
        <v>8.9215626315789471</v>
      </c>
      <c r="N20" s="2">
        <v>3.0024299999999999</v>
      </c>
      <c r="O20" s="2">
        <v>3.1955800000000001</v>
      </c>
      <c r="P20" s="2">
        <v>3.9138799999999998</v>
      </c>
      <c r="Q20" s="2">
        <f t="shared" si="3"/>
        <v>10.111889999999999</v>
      </c>
      <c r="R20" s="9">
        <f t="shared" si="4"/>
        <v>3.3706299999999998</v>
      </c>
      <c r="S20" s="34">
        <v>42</v>
      </c>
      <c r="T20" s="35">
        <f t="shared" si="5"/>
        <v>7.4508663157894723</v>
      </c>
      <c r="U20" s="2">
        <v>2.6092599999999999</v>
      </c>
      <c r="V20" s="2">
        <v>2.81785</v>
      </c>
      <c r="W20" s="2">
        <v>3.3221500000000002</v>
      </c>
      <c r="X20" s="2">
        <f t="shared" si="6"/>
        <v>8.7492599999999996</v>
      </c>
      <c r="Y20" s="9">
        <f t="shared" si="7"/>
        <v>2.91642</v>
      </c>
      <c r="Z20" s="34">
        <v>42</v>
      </c>
      <c r="AA20" s="37">
        <f t="shared" si="8"/>
        <v>6.4468231578947366</v>
      </c>
      <c r="AB20" s="2">
        <v>4.2869450000000002</v>
      </c>
      <c r="AC20" s="2">
        <v>4.5575799999999997</v>
      </c>
      <c r="AD20" s="2">
        <v>5.5747200000000001</v>
      </c>
      <c r="AE20" s="2">
        <f t="shared" si="9"/>
        <v>14.419245</v>
      </c>
      <c r="AF20" s="9">
        <f t="shared" si="10"/>
        <v>4.8064150000000003</v>
      </c>
      <c r="AG20" s="34">
        <v>42</v>
      </c>
      <c r="AH20" s="35">
        <f t="shared" si="11"/>
        <v>10.624706842105264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ht="15.75">
      <c r="A21" s="53"/>
      <c r="B21" s="56"/>
      <c r="C21" s="51"/>
      <c r="D21" s="57"/>
      <c r="E21" s="56"/>
      <c r="F21" s="2" t="s">
        <v>15</v>
      </c>
      <c r="G21" s="2">
        <v>0</v>
      </c>
      <c r="H21" s="2">
        <v>0</v>
      </c>
      <c r="I21" s="2">
        <v>0</v>
      </c>
      <c r="J21" s="2">
        <f t="shared" si="0"/>
        <v>0</v>
      </c>
      <c r="K21" s="9">
        <f t="shared" si="1"/>
        <v>0</v>
      </c>
      <c r="L21" s="34">
        <v>0</v>
      </c>
      <c r="M21" s="35">
        <f t="shared" si="2"/>
        <v>0</v>
      </c>
      <c r="N21" s="2">
        <v>0</v>
      </c>
      <c r="O21" s="2">
        <v>0</v>
      </c>
      <c r="P21" s="2">
        <v>0</v>
      </c>
      <c r="Q21" s="2">
        <f t="shared" si="3"/>
        <v>0</v>
      </c>
      <c r="R21" s="9">
        <f t="shared" si="4"/>
        <v>0</v>
      </c>
      <c r="S21" s="34">
        <v>0</v>
      </c>
      <c r="T21" s="35">
        <f t="shared" si="5"/>
        <v>0</v>
      </c>
      <c r="U21" s="2">
        <v>0</v>
      </c>
      <c r="V21" s="2">
        <v>0</v>
      </c>
      <c r="W21" s="2">
        <v>0</v>
      </c>
      <c r="X21" s="2">
        <f t="shared" si="6"/>
        <v>0</v>
      </c>
      <c r="Y21" s="9">
        <f t="shared" si="7"/>
        <v>0</v>
      </c>
      <c r="Z21" s="34">
        <v>0</v>
      </c>
      <c r="AA21" s="37">
        <f t="shared" si="8"/>
        <v>0</v>
      </c>
      <c r="AB21" s="2">
        <v>0</v>
      </c>
      <c r="AC21" s="2">
        <v>0</v>
      </c>
      <c r="AD21" s="2">
        <v>0</v>
      </c>
      <c r="AE21" s="2">
        <f t="shared" si="9"/>
        <v>0</v>
      </c>
      <c r="AF21" s="9">
        <f t="shared" si="10"/>
        <v>0</v>
      </c>
      <c r="AG21" s="34">
        <v>0</v>
      </c>
      <c r="AH21" s="35">
        <f t="shared" si="11"/>
        <v>0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15.75">
      <c r="A22" s="2" t="s">
        <v>57</v>
      </c>
      <c r="B22" s="5">
        <v>36</v>
      </c>
      <c r="C22" s="5">
        <v>27</v>
      </c>
      <c r="D22" s="5">
        <v>28</v>
      </c>
      <c r="E22" s="5">
        <v>54</v>
      </c>
      <c r="F22" s="2" t="s">
        <v>16</v>
      </c>
      <c r="G22" s="2">
        <v>0.61465999999999998</v>
      </c>
      <c r="H22" s="2">
        <v>0.59872000000000003</v>
      </c>
      <c r="I22" s="2">
        <v>0.84128000000000003</v>
      </c>
      <c r="J22" s="2">
        <f t="shared" si="0"/>
        <v>2.0546600000000002</v>
      </c>
      <c r="K22" s="9">
        <f t="shared" si="1"/>
        <v>0.68488666666666675</v>
      </c>
      <c r="L22" s="34">
        <v>220</v>
      </c>
      <c r="M22" s="35">
        <f t="shared" si="2"/>
        <v>7.9302666666666672</v>
      </c>
      <c r="N22" s="2">
        <v>0.46910000000000002</v>
      </c>
      <c r="O22" s="2">
        <v>0.43490000000000001</v>
      </c>
      <c r="P22" s="2">
        <v>0.64510000000000001</v>
      </c>
      <c r="Q22" s="2">
        <f t="shared" si="3"/>
        <v>1.5491000000000001</v>
      </c>
      <c r="R22" s="9">
        <f t="shared" si="4"/>
        <v>0.51636666666666675</v>
      </c>
      <c r="S22" s="34">
        <v>220</v>
      </c>
      <c r="T22" s="35">
        <f t="shared" si="5"/>
        <v>5.9789824561403515</v>
      </c>
      <c r="U22" s="2">
        <v>0.43224000000000001</v>
      </c>
      <c r="V22" s="2">
        <v>0.53757999999999995</v>
      </c>
      <c r="W22" s="2">
        <v>0.53757999999999995</v>
      </c>
      <c r="X22" s="2">
        <f t="shared" si="6"/>
        <v>1.5073999999999999</v>
      </c>
      <c r="Y22" s="9">
        <f t="shared" si="7"/>
        <v>0.50246666666666662</v>
      </c>
      <c r="Z22" s="34">
        <v>220</v>
      </c>
      <c r="AA22" s="37">
        <f t="shared" si="8"/>
        <v>5.8180350877192977</v>
      </c>
      <c r="AB22" s="2">
        <v>0.89200000000000002</v>
      </c>
      <c r="AC22" s="2">
        <v>0.92100000000000004</v>
      </c>
      <c r="AD22" s="2">
        <v>1.2390000000000001</v>
      </c>
      <c r="AE22" s="2">
        <f t="shared" si="9"/>
        <v>3.0520000000000005</v>
      </c>
      <c r="AF22" s="9">
        <f t="shared" si="10"/>
        <v>1.0173333333333334</v>
      </c>
      <c r="AG22" s="34">
        <v>220</v>
      </c>
      <c r="AH22" s="35">
        <f t="shared" si="11"/>
        <v>11.779649122807019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ht="15.75">
      <c r="A23" s="2" t="s">
        <v>58</v>
      </c>
      <c r="B23" s="5">
        <v>5.76</v>
      </c>
      <c r="C23" s="5">
        <v>3.87</v>
      </c>
      <c r="D23" s="5">
        <v>4.4800000000000004</v>
      </c>
      <c r="E23" s="5">
        <v>9</v>
      </c>
      <c r="F23" s="2" t="s">
        <v>17</v>
      </c>
      <c r="G23" s="2">
        <v>0.1056</v>
      </c>
      <c r="H23" s="2">
        <v>0.1056</v>
      </c>
      <c r="I23" s="2">
        <v>0.12479999999999999</v>
      </c>
      <c r="J23" s="2">
        <f t="shared" si="0"/>
        <v>0.33599999999999997</v>
      </c>
      <c r="K23" s="9">
        <f t="shared" si="1"/>
        <v>0.11199999999999999</v>
      </c>
      <c r="L23" s="34">
        <v>350</v>
      </c>
      <c r="M23" s="35">
        <f t="shared" si="2"/>
        <v>2.0631578947368419</v>
      </c>
      <c r="N23" s="2">
        <v>6.6000000000000003E-2</v>
      </c>
      <c r="O23" s="2">
        <v>7.1499999999999994E-2</v>
      </c>
      <c r="P23" s="2">
        <v>8.2500000000000004E-2</v>
      </c>
      <c r="Q23" s="2">
        <f t="shared" si="3"/>
        <v>0.22000000000000003</v>
      </c>
      <c r="R23" s="9">
        <f t="shared" si="4"/>
        <v>7.3333333333333348E-2</v>
      </c>
      <c r="S23" s="34">
        <v>350</v>
      </c>
      <c r="T23" s="35">
        <f t="shared" si="5"/>
        <v>1.3508771929824563</v>
      </c>
      <c r="U23" s="2">
        <v>7.6799999999999993E-2</v>
      </c>
      <c r="V23" s="2">
        <v>8.4260000000000002E-2</v>
      </c>
      <c r="W23" s="2">
        <v>9.4939999999999997E-2</v>
      </c>
      <c r="X23" s="2">
        <f t="shared" si="6"/>
        <v>0.25600000000000001</v>
      </c>
      <c r="Y23" s="9">
        <f t="shared" si="7"/>
        <v>8.533333333333333E-2</v>
      </c>
      <c r="Z23" s="34">
        <v>350</v>
      </c>
      <c r="AA23" s="37">
        <f t="shared" si="8"/>
        <v>1.5719298245614035</v>
      </c>
      <c r="AB23" s="2">
        <v>0.15</v>
      </c>
      <c r="AC23" s="2">
        <v>0.16500000000000001</v>
      </c>
      <c r="AD23" s="2">
        <v>0.19500000000000001</v>
      </c>
      <c r="AE23" s="2">
        <f t="shared" si="9"/>
        <v>0.51</v>
      </c>
      <c r="AF23" s="9">
        <f t="shared" si="10"/>
        <v>0.17</v>
      </c>
      <c r="AG23" s="34">
        <v>350</v>
      </c>
      <c r="AH23" s="35">
        <f t="shared" si="11"/>
        <v>3.1315789473684212</v>
      </c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4" ht="15.75">
      <c r="A24" s="3" t="s">
        <v>87</v>
      </c>
      <c r="B24" s="5">
        <v>67.5</v>
      </c>
      <c r="C24" s="5">
        <v>61.2</v>
      </c>
      <c r="D24" s="5">
        <v>52.5</v>
      </c>
      <c r="E24" s="5">
        <v>108</v>
      </c>
      <c r="F24" s="3" t="s">
        <v>93</v>
      </c>
      <c r="G24" s="2">
        <v>0</v>
      </c>
      <c r="H24" s="2">
        <v>0</v>
      </c>
      <c r="I24" s="2">
        <v>0</v>
      </c>
      <c r="J24" s="2">
        <f t="shared" si="0"/>
        <v>0</v>
      </c>
      <c r="K24" s="9">
        <f t="shared" si="1"/>
        <v>0</v>
      </c>
      <c r="L24" s="34">
        <v>0</v>
      </c>
      <c r="M24" s="35">
        <f t="shared" si="2"/>
        <v>0</v>
      </c>
      <c r="N24" s="2">
        <v>0</v>
      </c>
      <c r="O24" s="2">
        <v>0</v>
      </c>
      <c r="P24" s="2">
        <v>0</v>
      </c>
      <c r="Q24" s="2">
        <f t="shared" si="3"/>
        <v>0</v>
      </c>
      <c r="R24" s="9">
        <f t="shared" si="4"/>
        <v>0</v>
      </c>
      <c r="S24" s="34">
        <v>0</v>
      </c>
      <c r="T24" s="35">
        <f t="shared" si="5"/>
        <v>0</v>
      </c>
      <c r="U24" s="2">
        <v>0</v>
      </c>
      <c r="V24" s="2">
        <v>0</v>
      </c>
      <c r="W24" s="2">
        <v>0</v>
      </c>
      <c r="X24" s="2">
        <f t="shared" si="6"/>
        <v>0</v>
      </c>
      <c r="Y24" s="9">
        <f t="shared" si="7"/>
        <v>0</v>
      </c>
      <c r="Z24" s="34">
        <v>0</v>
      </c>
      <c r="AA24" s="37">
        <f t="shared" si="8"/>
        <v>0</v>
      </c>
      <c r="AB24" s="2">
        <v>0</v>
      </c>
      <c r="AC24" s="2">
        <v>0</v>
      </c>
      <c r="AD24" s="2">
        <v>0</v>
      </c>
      <c r="AE24" s="2">
        <f t="shared" si="9"/>
        <v>0</v>
      </c>
      <c r="AF24" s="9">
        <f t="shared" si="10"/>
        <v>0</v>
      </c>
      <c r="AG24" s="34">
        <v>0</v>
      </c>
      <c r="AH24" s="35">
        <f t="shared" si="11"/>
        <v>0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1:54" ht="15.75">
      <c r="A25" s="3"/>
      <c r="B25" s="5"/>
      <c r="C25" s="5"/>
      <c r="D25" s="5"/>
      <c r="E25" s="5"/>
      <c r="F25" s="2" t="s">
        <v>88</v>
      </c>
      <c r="G25" s="2">
        <v>0.94128999999999996</v>
      </c>
      <c r="H25" s="2">
        <v>1.0061</v>
      </c>
      <c r="I25" s="2">
        <v>1.1718999999999999</v>
      </c>
      <c r="J25" s="2">
        <f t="shared" si="0"/>
        <v>3.1192899999999999</v>
      </c>
      <c r="K25" s="9">
        <f t="shared" si="1"/>
        <v>1.0397633333333334</v>
      </c>
      <c r="L25" s="34">
        <v>350</v>
      </c>
      <c r="M25" s="35">
        <f t="shared" si="2"/>
        <v>19.153535087719298</v>
      </c>
      <c r="N25" s="2">
        <v>0.85684000000000005</v>
      </c>
      <c r="O25" s="2">
        <v>0.91200000000000003</v>
      </c>
      <c r="P25" s="2">
        <v>1.0680000000000001</v>
      </c>
      <c r="Q25" s="2">
        <f t="shared" si="3"/>
        <v>2.83684</v>
      </c>
      <c r="R25" s="9">
        <f t="shared" si="4"/>
        <v>0.94561333333333331</v>
      </c>
      <c r="S25" s="34">
        <v>350</v>
      </c>
      <c r="T25" s="35">
        <f t="shared" si="5"/>
        <v>17.419192982456138</v>
      </c>
      <c r="U25" s="2">
        <v>0.69928999999999997</v>
      </c>
      <c r="V25" s="2">
        <v>0.77054999999999996</v>
      </c>
      <c r="W25" s="2">
        <v>0.92344999999999999</v>
      </c>
      <c r="X25" s="2">
        <f t="shared" si="6"/>
        <v>2.3932899999999999</v>
      </c>
      <c r="Y25" s="9">
        <f t="shared" si="7"/>
        <v>0.79776333333333327</v>
      </c>
      <c r="Z25" s="34">
        <v>350</v>
      </c>
      <c r="AA25" s="37">
        <f t="shared" si="8"/>
        <v>14.695640350877191</v>
      </c>
      <c r="AB25" s="2">
        <v>1.4531879999999999</v>
      </c>
      <c r="AC25" s="2">
        <v>1.585099</v>
      </c>
      <c r="AD25" s="2">
        <v>1.821977</v>
      </c>
      <c r="AE25" s="2">
        <f t="shared" si="9"/>
        <v>4.8602639999999999</v>
      </c>
      <c r="AF25" s="9">
        <f t="shared" si="10"/>
        <v>1.620088</v>
      </c>
      <c r="AG25" s="34">
        <v>350</v>
      </c>
      <c r="AH25" s="35">
        <f t="shared" si="11"/>
        <v>29.843726315789475</v>
      </c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ht="15.75">
      <c r="A26" s="3" t="s">
        <v>85</v>
      </c>
      <c r="B26" s="5">
        <v>54.45</v>
      </c>
      <c r="C26" s="5">
        <v>49.5</v>
      </c>
      <c r="D26" s="5">
        <v>42.35</v>
      </c>
      <c r="E26" s="5">
        <v>87.13</v>
      </c>
      <c r="F26" s="2" t="s">
        <v>88</v>
      </c>
      <c r="G26" s="2">
        <v>0</v>
      </c>
      <c r="H26" s="2">
        <v>0</v>
      </c>
      <c r="I26" s="2">
        <v>0</v>
      </c>
      <c r="J26" s="2">
        <f t="shared" si="0"/>
        <v>0</v>
      </c>
      <c r="K26" s="9">
        <f t="shared" si="1"/>
        <v>0</v>
      </c>
      <c r="L26" s="34">
        <v>0</v>
      </c>
      <c r="M26" s="35">
        <f t="shared" si="2"/>
        <v>0</v>
      </c>
      <c r="N26" s="2">
        <v>0</v>
      </c>
      <c r="O26" s="2">
        <v>0</v>
      </c>
      <c r="P26" s="2">
        <v>0</v>
      </c>
      <c r="Q26" s="2">
        <f t="shared" si="3"/>
        <v>0</v>
      </c>
      <c r="R26" s="9">
        <f t="shared" si="4"/>
        <v>0</v>
      </c>
      <c r="S26" s="34">
        <v>0</v>
      </c>
      <c r="T26" s="35">
        <f t="shared" si="5"/>
        <v>0</v>
      </c>
      <c r="U26" s="2">
        <v>0</v>
      </c>
      <c r="V26" s="2">
        <v>0</v>
      </c>
      <c r="W26" s="2">
        <v>0</v>
      </c>
      <c r="X26" s="2">
        <f t="shared" si="6"/>
        <v>0</v>
      </c>
      <c r="Y26" s="9">
        <f t="shared" si="7"/>
        <v>0</v>
      </c>
      <c r="Z26" s="34">
        <v>0</v>
      </c>
      <c r="AA26" s="37">
        <f t="shared" si="8"/>
        <v>0</v>
      </c>
      <c r="AB26" s="2">
        <v>0</v>
      </c>
      <c r="AC26" s="2">
        <v>0</v>
      </c>
      <c r="AD26" s="2">
        <v>0</v>
      </c>
      <c r="AE26" s="2">
        <f t="shared" si="9"/>
        <v>0</v>
      </c>
      <c r="AF26" s="9">
        <f t="shared" si="10"/>
        <v>0</v>
      </c>
      <c r="AG26" s="34">
        <v>0</v>
      </c>
      <c r="AH26" s="35">
        <f t="shared" si="11"/>
        <v>0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15.75">
      <c r="A27" s="89" t="s">
        <v>59</v>
      </c>
      <c r="B27" s="5">
        <v>24.3</v>
      </c>
      <c r="C27" s="5">
        <v>20.7</v>
      </c>
      <c r="D27" s="5">
        <v>18.899999999999999</v>
      </c>
      <c r="E27" s="5">
        <v>36</v>
      </c>
      <c r="F27" s="2" t="s">
        <v>18</v>
      </c>
      <c r="G27" s="2">
        <v>0.48599999999999999</v>
      </c>
      <c r="H27" s="2">
        <v>0.372</v>
      </c>
      <c r="I27" s="2">
        <v>0.6</v>
      </c>
      <c r="J27" s="2">
        <f t="shared" si="0"/>
        <v>1.458</v>
      </c>
      <c r="K27" s="9">
        <f t="shared" si="1"/>
        <v>0.48599999999999999</v>
      </c>
      <c r="L27" s="34">
        <v>140</v>
      </c>
      <c r="M27" s="35">
        <f t="shared" si="2"/>
        <v>3.581052631578947</v>
      </c>
      <c r="N27" s="2">
        <v>0.41399999999999998</v>
      </c>
      <c r="O27" s="2">
        <v>0.317965</v>
      </c>
      <c r="P27" s="2">
        <v>0.51003500000000002</v>
      </c>
      <c r="Q27" s="2">
        <f t="shared" si="3"/>
        <v>1.242</v>
      </c>
      <c r="R27" s="9">
        <f t="shared" si="4"/>
        <v>0.41399999999999998</v>
      </c>
      <c r="S27" s="34">
        <v>140</v>
      </c>
      <c r="T27" s="35">
        <f t="shared" si="5"/>
        <v>3.0505263157894733</v>
      </c>
      <c r="U27" s="2">
        <v>0.378</v>
      </c>
      <c r="V27" s="2">
        <v>0.28927000000000003</v>
      </c>
      <c r="W27" s="2">
        <v>0.46672999999999998</v>
      </c>
      <c r="X27" s="2">
        <f t="shared" si="6"/>
        <v>1.1339999999999999</v>
      </c>
      <c r="Y27" s="9">
        <f t="shared" si="7"/>
        <v>0.37799999999999995</v>
      </c>
      <c r="Z27" s="34">
        <v>140</v>
      </c>
      <c r="AA27" s="37">
        <f t="shared" si="8"/>
        <v>2.7852631578947364</v>
      </c>
      <c r="AB27" s="2">
        <v>0.72</v>
      </c>
      <c r="AC27" s="2">
        <v>0.55900000000000005</v>
      </c>
      <c r="AD27" s="2">
        <v>0.88100000000000001</v>
      </c>
      <c r="AE27" s="2">
        <f t="shared" si="9"/>
        <v>2.16</v>
      </c>
      <c r="AF27" s="9">
        <f t="shared" si="10"/>
        <v>0.72000000000000008</v>
      </c>
      <c r="AG27" s="34">
        <v>140</v>
      </c>
      <c r="AH27" s="35">
        <f t="shared" si="11"/>
        <v>5.3052631578947373</v>
      </c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ht="15.75">
      <c r="A28" s="90"/>
      <c r="B28" s="5"/>
      <c r="C28" s="5"/>
      <c r="D28" s="5"/>
      <c r="E28" s="25"/>
      <c r="F28" s="2" t="s">
        <v>100</v>
      </c>
      <c r="G28" s="2">
        <v>0</v>
      </c>
      <c r="H28" s="2">
        <v>0</v>
      </c>
      <c r="I28" s="2">
        <v>0</v>
      </c>
      <c r="J28" s="2">
        <f t="shared" si="0"/>
        <v>0</v>
      </c>
      <c r="K28" s="9">
        <f t="shared" si="1"/>
        <v>0</v>
      </c>
      <c r="L28" s="34">
        <v>0</v>
      </c>
      <c r="M28" s="35">
        <f t="shared" si="2"/>
        <v>0</v>
      </c>
      <c r="N28" s="2">
        <v>0</v>
      </c>
      <c r="O28" s="2">
        <v>0</v>
      </c>
      <c r="P28" s="2">
        <v>0</v>
      </c>
      <c r="Q28" s="2">
        <f t="shared" si="3"/>
        <v>0</v>
      </c>
      <c r="R28" s="9">
        <f t="shared" si="4"/>
        <v>0</v>
      </c>
      <c r="S28" s="34">
        <v>0</v>
      </c>
      <c r="T28" s="35">
        <f t="shared" si="5"/>
        <v>0</v>
      </c>
      <c r="U28" s="2">
        <v>0</v>
      </c>
      <c r="V28" s="2">
        <v>0</v>
      </c>
      <c r="W28" s="2">
        <v>0</v>
      </c>
      <c r="X28" s="2">
        <f t="shared" si="6"/>
        <v>0</v>
      </c>
      <c r="Y28" s="9">
        <f t="shared" si="7"/>
        <v>0</v>
      </c>
      <c r="Z28" s="34">
        <v>0</v>
      </c>
      <c r="AA28" s="37">
        <f t="shared" si="8"/>
        <v>0</v>
      </c>
      <c r="AB28" s="2">
        <v>0</v>
      </c>
      <c r="AC28" s="2">
        <v>0</v>
      </c>
      <c r="AD28" s="2">
        <v>0</v>
      </c>
      <c r="AE28" s="2">
        <f t="shared" si="9"/>
        <v>0</v>
      </c>
      <c r="AF28" s="9">
        <f t="shared" si="10"/>
        <v>0</v>
      </c>
      <c r="AG28" s="34">
        <v>0</v>
      </c>
      <c r="AH28" s="35">
        <f t="shared" si="11"/>
        <v>0</v>
      </c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ht="47.25">
      <c r="A29" s="3" t="s">
        <v>60</v>
      </c>
      <c r="B29" s="5">
        <v>1.08</v>
      </c>
      <c r="C29" s="5">
        <v>0.9</v>
      </c>
      <c r="D29" s="5">
        <v>0.84</v>
      </c>
      <c r="E29" s="55">
        <v>1.8</v>
      </c>
      <c r="F29" s="3" t="s">
        <v>19</v>
      </c>
      <c r="G29" s="2">
        <v>1.7999999999999999E-2</v>
      </c>
      <c r="H29" s="2">
        <v>1.9800000000000002E-2</v>
      </c>
      <c r="I29" s="2">
        <v>2.3400000000000001E-2</v>
      </c>
      <c r="J29" s="2">
        <f t="shared" si="0"/>
        <v>6.1200000000000004E-2</v>
      </c>
      <c r="K29" s="9">
        <f t="shared" si="1"/>
        <v>2.0400000000000001E-2</v>
      </c>
      <c r="L29" s="34">
        <v>90</v>
      </c>
      <c r="M29" s="35">
        <f t="shared" si="2"/>
        <v>9.6631578947368429E-2</v>
      </c>
      <c r="N29" s="2">
        <v>1.4999999999999999E-2</v>
      </c>
      <c r="O29" s="2">
        <v>1.6500000000000001E-2</v>
      </c>
      <c r="P29" s="2">
        <v>1.95E-2</v>
      </c>
      <c r="Q29" s="2">
        <f t="shared" si="3"/>
        <v>5.1000000000000004E-2</v>
      </c>
      <c r="R29" s="9">
        <f t="shared" si="4"/>
        <v>1.7000000000000001E-2</v>
      </c>
      <c r="S29" s="34">
        <v>90</v>
      </c>
      <c r="T29" s="35">
        <f t="shared" si="5"/>
        <v>8.0526315789473682E-2</v>
      </c>
      <c r="U29" s="2">
        <v>1.3440000000000001E-2</v>
      </c>
      <c r="V29" s="2">
        <v>1.6799999999999999E-2</v>
      </c>
      <c r="W29" s="2">
        <v>1.6799999999999999E-2</v>
      </c>
      <c r="X29" s="2">
        <f t="shared" si="6"/>
        <v>4.7039999999999998E-2</v>
      </c>
      <c r="Y29" s="9">
        <f t="shared" si="7"/>
        <v>1.5679999999999999E-2</v>
      </c>
      <c r="Z29" s="34">
        <v>90</v>
      </c>
      <c r="AA29" s="37">
        <f t="shared" si="8"/>
        <v>7.4273684210526311E-2</v>
      </c>
      <c r="AB29" s="2">
        <v>0.02</v>
      </c>
      <c r="AC29" s="2">
        <v>2.1999999999999999E-2</v>
      </c>
      <c r="AD29" s="2">
        <v>2.5999999999999999E-2</v>
      </c>
      <c r="AE29" s="2">
        <f t="shared" si="9"/>
        <v>6.7999999999999991E-2</v>
      </c>
      <c r="AF29" s="9">
        <f t="shared" si="10"/>
        <v>2.2666666666666665E-2</v>
      </c>
      <c r="AG29" s="34">
        <v>90</v>
      </c>
      <c r="AH29" s="35">
        <f t="shared" si="11"/>
        <v>0.10736842105263159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ht="15.75">
      <c r="A30" s="2" t="s">
        <v>61</v>
      </c>
      <c r="B30" s="5">
        <v>0.54</v>
      </c>
      <c r="C30" s="5">
        <v>0.45</v>
      </c>
      <c r="D30" s="5">
        <v>0.42</v>
      </c>
      <c r="E30" s="57"/>
      <c r="F30" s="2" t="s">
        <v>20</v>
      </c>
      <c r="G30" s="2">
        <v>1.0800000000000001E-2</v>
      </c>
      <c r="H30" s="2">
        <v>8.0999999999999996E-3</v>
      </c>
      <c r="I30" s="2">
        <v>1.35E-2</v>
      </c>
      <c r="J30" s="2">
        <f t="shared" si="0"/>
        <v>3.2399999999999998E-2</v>
      </c>
      <c r="K30" s="9">
        <f t="shared" si="1"/>
        <v>1.0799999999999999E-2</v>
      </c>
      <c r="L30" s="34">
        <v>256</v>
      </c>
      <c r="M30" s="35">
        <f t="shared" si="2"/>
        <v>0.14551578947368418</v>
      </c>
      <c r="N30" s="2">
        <v>8.9999999999999993E-3</v>
      </c>
      <c r="O30" s="2">
        <v>6.7499999999999999E-3</v>
      </c>
      <c r="P30" s="2">
        <v>1.125E-2</v>
      </c>
      <c r="Q30" s="2">
        <f t="shared" si="3"/>
        <v>2.7E-2</v>
      </c>
      <c r="R30" s="9">
        <f t="shared" si="4"/>
        <v>8.9999999999999993E-3</v>
      </c>
      <c r="S30" s="34">
        <v>256</v>
      </c>
      <c r="T30" s="35">
        <f t="shared" si="5"/>
        <v>0.12126315789473684</v>
      </c>
      <c r="U30" s="2">
        <v>8.3999999999999995E-3</v>
      </c>
      <c r="V30" s="2">
        <v>6.3E-3</v>
      </c>
      <c r="W30" s="2">
        <v>1.0500000000000001E-2</v>
      </c>
      <c r="X30" s="2">
        <f t="shared" si="6"/>
        <v>2.52E-2</v>
      </c>
      <c r="Y30" s="9">
        <f t="shared" si="7"/>
        <v>8.3999999999999995E-3</v>
      </c>
      <c r="Z30" s="34">
        <v>256</v>
      </c>
      <c r="AA30" s="37">
        <f t="shared" si="8"/>
        <v>0.11317894736842105</v>
      </c>
      <c r="AB30" s="2">
        <v>1.2E-2</v>
      </c>
      <c r="AC30" s="2">
        <v>8.9999999999999993E-3</v>
      </c>
      <c r="AD30" s="2">
        <v>1.4999999999999999E-2</v>
      </c>
      <c r="AE30" s="2">
        <f t="shared" si="9"/>
        <v>3.5999999999999997E-2</v>
      </c>
      <c r="AF30" s="9">
        <f t="shared" si="10"/>
        <v>1.1999999999999999E-2</v>
      </c>
      <c r="AG30" s="34">
        <v>256</v>
      </c>
      <c r="AH30" s="35">
        <f t="shared" si="11"/>
        <v>0.16168421052631576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ht="15.75">
      <c r="A31" s="2" t="s">
        <v>62</v>
      </c>
      <c r="B31" s="5">
        <v>0.54</v>
      </c>
      <c r="C31" s="5">
        <v>0.45</v>
      </c>
      <c r="D31" s="5">
        <v>0.42</v>
      </c>
      <c r="E31" s="5">
        <v>0.45</v>
      </c>
      <c r="F31" s="2" t="s">
        <v>21</v>
      </c>
      <c r="G31" s="2">
        <v>8.9999999999999993E-3</v>
      </c>
      <c r="H31" s="2">
        <v>9.5999999999999992E-3</v>
      </c>
      <c r="I31" s="2">
        <v>1.2E-2</v>
      </c>
      <c r="J31" s="2">
        <f t="shared" si="0"/>
        <v>3.0599999999999999E-2</v>
      </c>
      <c r="K31" s="9">
        <f t="shared" si="1"/>
        <v>1.0199999999999999E-2</v>
      </c>
      <c r="L31" s="34">
        <v>330</v>
      </c>
      <c r="M31" s="35">
        <f t="shared" si="2"/>
        <v>0.1771578947368421</v>
      </c>
      <c r="N31" s="2">
        <v>7.4999999999999997E-3</v>
      </c>
      <c r="O31" s="2">
        <v>8.0000000000000002E-3</v>
      </c>
      <c r="P31" s="2">
        <v>0.01</v>
      </c>
      <c r="Q31" s="2">
        <f t="shared" si="3"/>
        <v>2.5500000000000002E-2</v>
      </c>
      <c r="R31" s="9">
        <f t="shared" si="4"/>
        <v>8.5000000000000006E-3</v>
      </c>
      <c r="S31" s="34">
        <v>330</v>
      </c>
      <c r="T31" s="35">
        <f t="shared" si="5"/>
        <v>0.14763157894736842</v>
      </c>
      <c r="U31" s="2">
        <v>6.7200000000000003E-3</v>
      </c>
      <c r="V31" s="2">
        <v>7.5599999999999999E-3</v>
      </c>
      <c r="W31" s="2">
        <v>9.2399999999999999E-3</v>
      </c>
      <c r="X31" s="2">
        <f t="shared" si="6"/>
        <v>2.3519999999999999E-2</v>
      </c>
      <c r="Y31" s="9">
        <f t="shared" si="7"/>
        <v>7.8399999999999997E-3</v>
      </c>
      <c r="Z31" s="34">
        <v>330</v>
      </c>
      <c r="AA31" s="37">
        <f t="shared" si="8"/>
        <v>0.13616842105263158</v>
      </c>
      <c r="AB31" s="2">
        <v>7.2750000000000002E-3</v>
      </c>
      <c r="AC31" s="2">
        <v>8.3999999999999995E-3</v>
      </c>
      <c r="AD31" s="2">
        <v>9.5999999999999992E-3</v>
      </c>
      <c r="AE31" s="2">
        <f t="shared" si="9"/>
        <v>2.5274999999999999E-2</v>
      </c>
      <c r="AF31" s="9">
        <f t="shared" si="10"/>
        <v>8.4250000000000002E-3</v>
      </c>
      <c r="AG31" s="34">
        <v>330</v>
      </c>
      <c r="AH31" s="35">
        <f t="shared" si="11"/>
        <v>0.14632894736842106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15.75">
      <c r="A32" s="10" t="s">
        <v>97</v>
      </c>
      <c r="B32" s="5">
        <v>168.3</v>
      </c>
      <c r="C32" s="42">
        <v>144</v>
      </c>
      <c r="D32" s="21">
        <v>130.9</v>
      </c>
      <c r="E32" s="21">
        <v>225</v>
      </c>
      <c r="F32" s="3" t="s">
        <v>22</v>
      </c>
      <c r="G32" s="2">
        <v>0</v>
      </c>
      <c r="H32" s="2">
        <v>0</v>
      </c>
      <c r="I32" s="2">
        <v>0</v>
      </c>
      <c r="J32" s="2">
        <f t="shared" si="0"/>
        <v>0</v>
      </c>
      <c r="K32" s="9">
        <f t="shared" si="1"/>
        <v>0</v>
      </c>
      <c r="L32" s="34">
        <v>0</v>
      </c>
      <c r="M32" s="35">
        <f t="shared" si="2"/>
        <v>0</v>
      </c>
      <c r="N32" s="2">
        <v>0</v>
      </c>
      <c r="O32" s="2">
        <v>0</v>
      </c>
      <c r="P32" s="2">
        <v>0</v>
      </c>
      <c r="Q32" s="2">
        <f t="shared" si="3"/>
        <v>0</v>
      </c>
      <c r="R32" s="9">
        <f t="shared" si="4"/>
        <v>0</v>
      </c>
      <c r="S32" s="34">
        <v>0</v>
      </c>
      <c r="T32" s="35">
        <f t="shared" si="5"/>
        <v>0</v>
      </c>
      <c r="U32" s="2">
        <v>0</v>
      </c>
      <c r="V32" s="2">
        <v>0</v>
      </c>
      <c r="W32" s="2">
        <v>0</v>
      </c>
      <c r="X32" s="2">
        <f t="shared" si="6"/>
        <v>0</v>
      </c>
      <c r="Y32" s="9">
        <f t="shared" si="7"/>
        <v>0</v>
      </c>
      <c r="Z32" s="34">
        <v>0</v>
      </c>
      <c r="AA32" s="37">
        <f t="shared" si="8"/>
        <v>0</v>
      </c>
      <c r="AB32" s="2">
        <v>0</v>
      </c>
      <c r="AC32" s="2">
        <v>0</v>
      </c>
      <c r="AD32" s="2">
        <v>0</v>
      </c>
      <c r="AE32" s="2">
        <f t="shared" si="9"/>
        <v>0</v>
      </c>
      <c r="AF32" s="9">
        <f t="shared" si="10"/>
        <v>0</v>
      </c>
      <c r="AG32" s="34">
        <v>0</v>
      </c>
      <c r="AH32" s="35">
        <f t="shared" si="11"/>
        <v>0</v>
      </c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ht="15.75">
      <c r="A33" s="10" t="s">
        <v>98</v>
      </c>
      <c r="B33" s="5">
        <v>180</v>
      </c>
      <c r="C33" s="42">
        <v>154.80000000000001</v>
      </c>
      <c r="D33" s="21">
        <v>140</v>
      </c>
      <c r="E33" s="21">
        <v>237</v>
      </c>
      <c r="F33" s="3" t="s">
        <v>22</v>
      </c>
      <c r="G33" s="2">
        <v>0</v>
      </c>
      <c r="H33" s="2">
        <v>0</v>
      </c>
      <c r="I33" s="2">
        <v>0</v>
      </c>
      <c r="J33" s="2">
        <f t="shared" si="0"/>
        <v>0</v>
      </c>
      <c r="K33" s="9">
        <f t="shared" si="1"/>
        <v>0</v>
      </c>
      <c r="L33" s="34">
        <v>0</v>
      </c>
      <c r="M33" s="35">
        <f t="shared" si="2"/>
        <v>0</v>
      </c>
      <c r="N33" s="2">
        <v>0</v>
      </c>
      <c r="O33" s="2">
        <v>0</v>
      </c>
      <c r="P33" s="2">
        <v>0</v>
      </c>
      <c r="Q33" s="2">
        <f t="shared" si="3"/>
        <v>0</v>
      </c>
      <c r="R33" s="9">
        <f t="shared" si="4"/>
        <v>0</v>
      </c>
      <c r="S33" s="34">
        <v>0</v>
      </c>
      <c r="T33" s="35">
        <f t="shared" si="5"/>
        <v>0</v>
      </c>
      <c r="U33" s="2">
        <v>0</v>
      </c>
      <c r="V33" s="2">
        <v>0</v>
      </c>
      <c r="W33" s="2">
        <v>0</v>
      </c>
      <c r="X33" s="2">
        <f t="shared" si="6"/>
        <v>0</v>
      </c>
      <c r="Y33" s="9">
        <f t="shared" si="7"/>
        <v>0</v>
      </c>
      <c r="Z33" s="34">
        <v>0</v>
      </c>
      <c r="AA33" s="37">
        <f t="shared" si="8"/>
        <v>0</v>
      </c>
      <c r="AB33" s="2">
        <v>0</v>
      </c>
      <c r="AC33" s="2">
        <v>0</v>
      </c>
      <c r="AD33" s="2">
        <v>0</v>
      </c>
      <c r="AE33" s="2">
        <f t="shared" si="9"/>
        <v>0</v>
      </c>
      <c r="AF33" s="9">
        <f t="shared" si="10"/>
        <v>0</v>
      </c>
      <c r="AG33" s="34">
        <v>0</v>
      </c>
      <c r="AH33" s="35">
        <f t="shared" si="11"/>
        <v>0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1:54" ht="15.75">
      <c r="A34" s="10" t="s">
        <v>99</v>
      </c>
      <c r="B34" s="5">
        <v>193.5</v>
      </c>
      <c r="C34" s="42">
        <v>166.5</v>
      </c>
      <c r="D34" s="21">
        <v>150.5</v>
      </c>
      <c r="E34" s="21">
        <v>258</v>
      </c>
      <c r="F34" s="3" t="s">
        <v>22</v>
      </c>
      <c r="G34" s="2">
        <v>2.8153700000000002</v>
      </c>
      <c r="H34" s="2">
        <v>3.55064</v>
      </c>
      <c r="I34" s="2">
        <v>0</v>
      </c>
      <c r="J34" s="2">
        <f t="shared" si="0"/>
        <v>6.3660100000000002</v>
      </c>
      <c r="K34" s="9">
        <f t="shared" si="1"/>
        <v>2.1220033333333332</v>
      </c>
      <c r="L34" s="34">
        <v>13</v>
      </c>
      <c r="M34" s="35">
        <f t="shared" si="2"/>
        <v>1.4518970175438597</v>
      </c>
      <c r="N34" s="2">
        <v>2.2882691999999998</v>
      </c>
      <c r="O34" s="2">
        <v>2.9306543999999999</v>
      </c>
      <c r="P34" s="2">
        <v>0</v>
      </c>
      <c r="Q34" s="2">
        <f t="shared" si="3"/>
        <v>5.2189236000000001</v>
      </c>
      <c r="R34" s="9">
        <f t="shared" si="4"/>
        <v>1.7396412000000001</v>
      </c>
      <c r="S34" s="34">
        <v>13</v>
      </c>
      <c r="T34" s="35">
        <f t="shared" si="5"/>
        <v>1.1902808210526317</v>
      </c>
      <c r="U34" s="2">
        <v>2.3138939999999999</v>
      </c>
      <c r="V34" s="2">
        <v>2.6383719999999999</v>
      </c>
      <c r="W34" s="2">
        <v>0</v>
      </c>
      <c r="X34" s="2">
        <f t="shared" si="6"/>
        <v>4.9522659999999998</v>
      </c>
      <c r="Y34" s="9">
        <f t="shared" si="7"/>
        <v>1.6507553333333334</v>
      </c>
      <c r="Z34" s="34">
        <v>13</v>
      </c>
      <c r="AA34" s="37">
        <f t="shared" si="8"/>
        <v>1.1294641754385963</v>
      </c>
      <c r="AB34" s="2">
        <v>3.6039500000000002</v>
      </c>
      <c r="AC34" s="2">
        <v>4.5512800000000002</v>
      </c>
      <c r="AD34" s="2">
        <v>0</v>
      </c>
      <c r="AE34" s="2">
        <f t="shared" si="9"/>
        <v>8.1552299999999995</v>
      </c>
      <c r="AF34" s="9">
        <f t="shared" si="10"/>
        <v>2.71841</v>
      </c>
      <c r="AG34" s="34">
        <v>13</v>
      </c>
      <c r="AH34" s="35">
        <f t="shared" si="11"/>
        <v>1.8599647368421051</v>
      </c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1:54" s="11" customFormat="1" ht="18" customHeight="1">
      <c r="A35" s="4" t="s">
        <v>96</v>
      </c>
      <c r="B35" s="22">
        <v>210.6</v>
      </c>
      <c r="C35" s="22">
        <v>180</v>
      </c>
      <c r="D35" s="22">
        <v>163.80000000000001</v>
      </c>
      <c r="E35" s="22">
        <v>281</v>
      </c>
      <c r="F35" s="3" t="s">
        <v>22</v>
      </c>
      <c r="G35" s="2">
        <v>0</v>
      </c>
      <c r="H35" s="2">
        <v>0</v>
      </c>
      <c r="I35" s="2">
        <v>4.5321999999999996</v>
      </c>
      <c r="J35" s="2">
        <f t="shared" si="0"/>
        <v>4.5321999999999996</v>
      </c>
      <c r="K35" s="9">
        <f t="shared" si="1"/>
        <v>1.5107333333333333</v>
      </c>
      <c r="L35" s="34">
        <v>13</v>
      </c>
      <c r="M35" s="35">
        <f t="shared" si="2"/>
        <v>1.0336596491228069</v>
      </c>
      <c r="N35" s="2">
        <v>0</v>
      </c>
      <c r="O35" s="2">
        <v>0</v>
      </c>
      <c r="P35" s="2">
        <v>3.7369650000000001</v>
      </c>
      <c r="Q35" s="2">
        <f t="shared" si="3"/>
        <v>3.7369650000000001</v>
      </c>
      <c r="R35" s="9">
        <f t="shared" si="4"/>
        <v>1.245655</v>
      </c>
      <c r="S35" s="34">
        <v>13</v>
      </c>
      <c r="T35" s="35">
        <f t="shared" si="5"/>
        <v>0.85229026315789458</v>
      </c>
      <c r="U35" s="2">
        <v>0</v>
      </c>
      <c r="V35" s="2">
        <v>0</v>
      </c>
      <c r="W35" s="2">
        <v>3.4216760000000002</v>
      </c>
      <c r="X35" s="2">
        <f t="shared" si="6"/>
        <v>3.4216760000000002</v>
      </c>
      <c r="Y35" s="9">
        <f t="shared" si="7"/>
        <v>1.1405586666666667</v>
      </c>
      <c r="Z35" s="34">
        <v>13</v>
      </c>
      <c r="AA35" s="37">
        <f t="shared" si="8"/>
        <v>0.78038224561403513</v>
      </c>
      <c r="AB35" s="2">
        <v>0</v>
      </c>
      <c r="AC35" s="2">
        <v>0</v>
      </c>
      <c r="AD35" s="2">
        <v>5.7101699999999997</v>
      </c>
      <c r="AE35" s="2">
        <f t="shared" si="9"/>
        <v>5.7101699999999997</v>
      </c>
      <c r="AF35" s="9">
        <f t="shared" si="10"/>
        <v>1.9033899999999999</v>
      </c>
      <c r="AG35" s="34">
        <v>13</v>
      </c>
      <c r="AH35" s="35">
        <f t="shared" si="11"/>
        <v>1.3023194736842105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ht="15.75">
      <c r="A36" s="73" t="s">
        <v>23</v>
      </c>
      <c r="B36" s="79">
        <v>292.5</v>
      </c>
      <c r="C36" s="49">
        <v>230.4</v>
      </c>
      <c r="D36" s="79">
        <v>227.5</v>
      </c>
      <c r="E36" s="79">
        <v>270</v>
      </c>
      <c r="F36" s="2" t="s">
        <v>24</v>
      </c>
      <c r="G36" s="2">
        <v>1.15442</v>
      </c>
      <c r="H36" s="2">
        <v>1.4368000000000001</v>
      </c>
      <c r="I36" s="2">
        <v>1.5367999999999999</v>
      </c>
      <c r="J36" s="2">
        <f t="shared" si="0"/>
        <v>4.1280199999999994</v>
      </c>
      <c r="K36" s="9">
        <f t="shared" si="1"/>
        <v>1.3760066666666664</v>
      </c>
      <c r="L36" s="34">
        <v>12</v>
      </c>
      <c r="M36" s="35">
        <f t="shared" si="2"/>
        <v>0.86905684210526302</v>
      </c>
      <c r="N36" s="2">
        <v>1.00525</v>
      </c>
      <c r="O36" s="2">
        <v>1.2443</v>
      </c>
      <c r="P36" s="2">
        <v>1.3192999999999999</v>
      </c>
      <c r="Q36" s="2">
        <f t="shared" si="3"/>
        <v>3.5688500000000003</v>
      </c>
      <c r="R36" s="9">
        <f t="shared" si="4"/>
        <v>1.1896166666666668</v>
      </c>
      <c r="S36" s="34">
        <v>12</v>
      </c>
      <c r="T36" s="35">
        <f t="shared" si="5"/>
        <v>0.75133684210526319</v>
      </c>
      <c r="U36" s="2">
        <v>1.36402</v>
      </c>
      <c r="V36" s="2">
        <v>1.67824</v>
      </c>
      <c r="W36" s="2">
        <v>1.77824</v>
      </c>
      <c r="X36" s="2">
        <f t="shared" si="6"/>
        <v>4.8205</v>
      </c>
      <c r="Y36" s="9">
        <f t="shared" si="7"/>
        <v>1.6068333333333333</v>
      </c>
      <c r="Z36" s="34">
        <v>12</v>
      </c>
      <c r="AA36" s="37">
        <f t="shared" si="8"/>
        <v>1.014842105263158</v>
      </c>
      <c r="AB36" s="2">
        <v>1.2055400000000001</v>
      </c>
      <c r="AC36" s="2">
        <v>1.5090399999999999</v>
      </c>
      <c r="AD36" s="2">
        <v>1.60904</v>
      </c>
      <c r="AE36" s="2">
        <f t="shared" si="9"/>
        <v>4.32362</v>
      </c>
      <c r="AF36" s="9">
        <f t="shared" si="10"/>
        <v>1.4412066666666667</v>
      </c>
      <c r="AG36" s="34">
        <v>12</v>
      </c>
      <c r="AH36" s="35">
        <f t="shared" si="11"/>
        <v>0.91023578947368422</v>
      </c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54" ht="15.75">
      <c r="A37" s="73"/>
      <c r="B37" s="79"/>
      <c r="C37" s="50"/>
      <c r="D37" s="79"/>
      <c r="E37" s="79"/>
      <c r="F37" s="2" t="s">
        <v>28</v>
      </c>
      <c r="G37" s="2">
        <v>0.24335999999999999</v>
      </c>
      <c r="H37" s="2">
        <v>0.26488</v>
      </c>
      <c r="I37" s="2">
        <v>0.28583999999999998</v>
      </c>
      <c r="J37" s="2">
        <f t="shared" si="0"/>
        <v>0.79408000000000001</v>
      </c>
      <c r="K37" s="9">
        <f t="shared" si="1"/>
        <v>0.26469333333333334</v>
      </c>
      <c r="L37" s="34">
        <v>180</v>
      </c>
      <c r="M37" s="35">
        <f t="shared" si="2"/>
        <v>2.507621052631579</v>
      </c>
      <c r="N37" s="2">
        <v>0.28420000000000001</v>
      </c>
      <c r="O37" s="2">
        <v>0.30309999999999998</v>
      </c>
      <c r="P37" s="2">
        <v>0.32929999999999998</v>
      </c>
      <c r="Q37" s="2">
        <f t="shared" si="3"/>
        <v>0.91659999999999986</v>
      </c>
      <c r="R37" s="9">
        <f t="shared" si="4"/>
        <v>0.30553333333333327</v>
      </c>
      <c r="S37" s="34">
        <v>180</v>
      </c>
      <c r="T37" s="35">
        <f t="shared" si="5"/>
        <v>2.8945263157894732</v>
      </c>
      <c r="U37" s="2">
        <v>0.1168</v>
      </c>
      <c r="V37" s="2">
        <v>0.1168</v>
      </c>
      <c r="W37" s="2">
        <v>0.1168</v>
      </c>
      <c r="X37" s="2">
        <f t="shared" si="6"/>
        <v>0.35039999999999999</v>
      </c>
      <c r="Y37" s="9">
        <f t="shared" si="7"/>
        <v>0.1168</v>
      </c>
      <c r="Z37" s="34">
        <v>180</v>
      </c>
      <c r="AA37" s="37">
        <f t="shared" si="8"/>
        <v>1.1065263157894738</v>
      </c>
      <c r="AB37" s="2">
        <v>0.16896</v>
      </c>
      <c r="AC37" s="2">
        <v>0.19048000000000001</v>
      </c>
      <c r="AD37" s="2">
        <v>0.21143999999999999</v>
      </c>
      <c r="AE37" s="2">
        <f t="shared" si="9"/>
        <v>0.57087999999999994</v>
      </c>
      <c r="AF37" s="9">
        <f t="shared" si="10"/>
        <v>0.19029333333333331</v>
      </c>
      <c r="AG37" s="34">
        <v>180</v>
      </c>
      <c r="AH37" s="35">
        <f t="shared" si="11"/>
        <v>1.8027789473684208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54" ht="15.75">
      <c r="A38" s="73"/>
      <c r="B38" s="79"/>
      <c r="C38" s="50"/>
      <c r="D38" s="79"/>
      <c r="E38" s="79"/>
      <c r="F38" s="2" t="s">
        <v>25</v>
      </c>
      <c r="G38" s="2">
        <v>0.83733999999999997</v>
      </c>
      <c r="H38" s="2">
        <v>0.86860000000000004</v>
      </c>
      <c r="I38" s="2">
        <v>1.0309600000000001</v>
      </c>
      <c r="J38" s="2">
        <f t="shared" si="0"/>
        <v>2.7369000000000003</v>
      </c>
      <c r="K38" s="9">
        <f t="shared" si="1"/>
        <v>0.91230000000000011</v>
      </c>
      <c r="L38" s="34">
        <v>16</v>
      </c>
      <c r="M38" s="35">
        <f t="shared" si="2"/>
        <v>0.76825263157894741</v>
      </c>
      <c r="N38" s="2">
        <v>0.66923600000000005</v>
      </c>
      <c r="O38" s="2">
        <v>0.70016</v>
      </c>
      <c r="P38" s="2">
        <v>0.83293200000000001</v>
      </c>
      <c r="Q38" s="2">
        <f t="shared" si="3"/>
        <v>2.2023280000000001</v>
      </c>
      <c r="R38" s="9">
        <f t="shared" si="4"/>
        <v>0.73410933333333339</v>
      </c>
      <c r="S38" s="34">
        <v>16</v>
      </c>
      <c r="T38" s="35">
        <f t="shared" si="5"/>
        <v>0.61819733333333338</v>
      </c>
      <c r="U38" s="2">
        <v>0.40987000000000001</v>
      </c>
      <c r="V38" s="2">
        <v>0.47055000000000002</v>
      </c>
      <c r="W38" s="2">
        <v>0.53629000000000004</v>
      </c>
      <c r="X38" s="2">
        <f t="shared" si="6"/>
        <v>1.4167100000000001</v>
      </c>
      <c r="Y38" s="9">
        <f t="shared" si="7"/>
        <v>0.47223666666666669</v>
      </c>
      <c r="Z38" s="34">
        <v>16</v>
      </c>
      <c r="AA38" s="37">
        <f t="shared" si="8"/>
        <v>0.39767298245614036</v>
      </c>
      <c r="AB38" s="2">
        <v>0.89095000000000002</v>
      </c>
      <c r="AC38" s="2">
        <v>0.93840000000000001</v>
      </c>
      <c r="AD38" s="2">
        <v>1.11676</v>
      </c>
      <c r="AE38" s="2">
        <f t="shared" si="9"/>
        <v>2.94611</v>
      </c>
      <c r="AF38" s="9">
        <f t="shared" si="10"/>
        <v>0.98203666666666667</v>
      </c>
      <c r="AG38" s="34">
        <v>16</v>
      </c>
      <c r="AH38" s="35">
        <f t="shared" si="11"/>
        <v>0.8269782456140351</v>
      </c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54" ht="15.75">
      <c r="A39" s="73"/>
      <c r="B39" s="79"/>
      <c r="C39" s="50"/>
      <c r="D39" s="79"/>
      <c r="E39" s="79"/>
      <c r="F39" s="2" t="s">
        <v>26</v>
      </c>
      <c r="G39" s="2">
        <v>0.33216000000000001</v>
      </c>
      <c r="H39" s="2">
        <v>0.36607000000000001</v>
      </c>
      <c r="I39" s="2">
        <v>0.39401000000000003</v>
      </c>
      <c r="J39" s="2">
        <f t="shared" si="0"/>
        <v>1.0922400000000001</v>
      </c>
      <c r="K39" s="9">
        <f t="shared" si="1"/>
        <v>0.36408000000000001</v>
      </c>
      <c r="L39" s="34">
        <v>14</v>
      </c>
      <c r="M39" s="35">
        <f t="shared" si="2"/>
        <v>0.26826947368421056</v>
      </c>
      <c r="N39" s="2">
        <v>0.27665000000000001</v>
      </c>
      <c r="O39" s="2">
        <v>0.31455</v>
      </c>
      <c r="P39" s="2">
        <v>0.33450999999999997</v>
      </c>
      <c r="Q39" s="2">
        <f t="shared" si="3"/>
        <v>0.92570999999999992</v>
      </c>
      <c r="R39" s="9">
        <f t="shared" si="4"/>
        <v>0.30856999999999996</v>
      </c>
      <c r="S39" s="34">
        <v>14</v>
      </c>
      <c r="T39" s="35">
        <f t="shared" si="5"/>
        <v>0.2273673684210526</v>
      </c>
      <c r="U39" s="2">
        <v>0.17423</v>
      </c>
      <c r="V39" s="2">
        <v>0.24737999999999999</v>
      </c>
      <c r="W39" s="2">
        <v>0.24737999999999999</v>
      </c>
      <c r="X39" s="2">
        <f t="shared" si="6"/>
        <v>0.66898999999999997</v>
      </c>
      <c r="Y39" s="9">
        <f t="shared" si="7"/>
        <v>0.22299666666666665</v>
      </c>
      <c r="Z39" s="34">
        <v>14</v>
      </c>
      <c r="AA39" s="37">
        <f t="shared" si="8"/>
        <v>0.16431333333333331</v>
      </c>
      <c r="AB39" s="2">
        <v>0.25272</v>
      </c>
      <c r="AC39" s="2">
        <v>0.28663</v>
      </c>
      <c r="AD39" s="2">
        <v>0.31457000000000002</v>
      </c>
      <c r="AE39" s="2">
        <f t="shared" si="9"/>
        <v>0.85392000000000001</v>
      </c>
      <c r="AF39" s="9">
        <f t="shared" si="10"/>
        <v>0.28464</v>
      </c>
      <c r="AG39" s="34">
        <v>14</v>
      </c>
      <c r="AH39" s="35">
        <f t="shared" si="11"/>
        <v>0.20973473684210528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ht="15.75">
      <c r="A40" s="73"/>
      <c r="B40" s="79"/>
      <c r="C40" s="50"/>
      <c r="D40" s="79"/>
      <c r="E40" s="79"/>
      <c r="F40" s="2" t="s">
        <v>89</v>
      </c>
      <c r="G40" s="2">
        <v>5.7799999999999997E-2</v>
      </c>
      <c r="H40" s="2">
        <v>0.06</v>
      </c>
      <c r="I40" s="2">
        <v>7.5200000000000003E-2</v>
      </c>
      <c r="J40" s="2">
        <f t="shared" si="0"/>
        <v>0.193</v>
      </c>
      <c r="K40" s="9">
        <f t="shared" si="1"/>
        <v>6.433333333333334E-2</v>
      </c>
      <c r="L40" s="34">
        <v>100</v>
      </c>
      <c r="M40" s="35">
        <f t="shared" si="2"/>
        <v>0.33859649122807017</v>
      </c>
      <c r="N40" s="2">
        <v>4.7629999999999999E-2</v>
      </c>
      <c r="O40" s="2">
        <v>4.8140000000000002E-2</v>
      </c>
      <c r="P40" s="2">
        <v>6.0539999999999997E-2</v>
      </c>
      <c r="Q40" s="2">
        <f t="shared" si="3"/>
        <v>0.15631</v>
      </c>
      <c r="R40" s="9">
        <f t="shared" si="4"/>
        <v>5.2103333333333335E-2</v>
      </c>
      <c r="S40" s="34">
        <v>100</v>
      </c>
      <c r="T40" s="35">
        <f t="shared" si="5"/>
        <v>0.2742280701754386</v>
      </c>
      <c r="U40" s="2">
        <v>4.9799999999999997E-2</v>
      </c>
      <c r="V40" s="2">
        <v>5.9200000000000003E-2</v>
      </c>
      <c r="W40" s="2">
        <v>6.6400000000000001E-2</v>
      </c>
      <c r="X40" s="2">
        <f t="shared" si="6"/>
        <v>0.1754</v>
      </c>
      <c r="Y40" s="9">
        <f t="shared" si="7"/>
        <v>5.8466666666666667E-2</v>
      </c>
      <c r="Z40" s="34">
        <v>100</v>
      </c>
      <c r="AA40" s="37">
        <f t="shared" si="8"/>
        <v>0.30771929824561406</v>
      </c>
      <c r="AB40" s="2">
        <v>5.7799999999999997E-2</v>
      </c>
      <c r="AC40" s="2">
        <v>0.06</v>
      </c>
      <c r="AD40" s="2">
        <v>7.5200000000000003E-2</v>
      </c>
      <c r="AE40" s="2">
        <f t="shared" si="9"/>
        <v>0.193</v>
      </c>
      <c r="AF40" s="9">
        <f t="shared" si="10"/>
        <v>6.433333333333334E-2</v>
      </c>
      <c r="AG40" s="34">
        <v>100</v>
      </c>
      <c r="AH40" s="35">
        <f t="shared" si="11"/>
        <v>0.33859649122807017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15.75">
      <c r="A41" s="73"/>
      <c r="B41" s="79"/>
      <c r="C41" s="50"/>
      <c r="D41" s="79"/>
      <c r="E41" s="79"/>
      <c r="F41" s="2" t="s">
        <v>27</v>
      </c>
      <c r="G41" s="2">
        <v>9.2999999999999999E-2</v>
      </c>
      <c r="H41" s="2">
        <v>9.2999999999999999E-2</v>
      </c>
      <c r="I41" s="2">
        <v>0.155</v>
      </c>
      <c r="J41" s="2">
        <f t="shared" si="0"/>
        <v>0.34099999999999997</v>
      </c>
      <c r="K41" s="9">
        <f t="shared" si="1"/>
        <v>0.11366666666666665</v>
      </c>
      <c r="L41" s="34">
        <v>180</v>
      </c>
      <c r="M41" s="35">
        <f t="shared" si="2"/>
        <v>1.0768421052631578</v>
      </c>
      <c r="N41" s="2">
        <v>7.4399999999999994E-2</v>
      </c>
      <c r="O41" s="2">
        <v>7.4399999999999994E-2</v>
      </c>
      <c r="P41" s="2">
        <v>0.124</v>
      </c>
      <c r="Q41" s="2">
        <f t="shared" si="3"/>
        <v>0.27279999999999999</v>
      </c>
      <c r="R41" s="9">
        <f t="shared" si="4"/>
        <v>9.0933333333333324E-2</v>
      </c>
      <c r="S41" s="34">
        <v>180</v>
      </c>
      <c r="T41" s="35">
        <f t="shared" si="5"/>
        <v>0.86147368421052628</v>
      </c>
      <c r="U41" s="2">
        <v>9.2999999999999999E-2</v>
      </c>
      <c r="V41" s="2">
        <v>9.2999999999999999E-2</v>
      </c>
      <c r="W41" s="2">
        <v>0.155</v>
      </c>
      <c r="X41" s="2">
        <f t="shared" si="6"/>
        <v>0.34099999999999997</v>
      </c>
      <c r="Y41" s="9">
        <f t="shared" si="7"/>
        <v>0.11366666666666665</v>
      </c>
      <c r="Z41" s="34">
        <v>180</v>
      </c>
      <c r="AA41" s="37">
        <f t="shared" si="8"/>
        <v>1.0768421052631578</v>
      </c>
      <c r="AB41" s="2">
        <v>3.1E-2</v>
      </c>
      <c r="AC41" s="2">
        <v>6.2E-2</v>
      </c>
      <c r="AD41" s="2">
        <v>6.2E-2</v>
      </c>
      <c r="AE41" s="2">
        <f t="shared" si="9"/>
        <v>0.155</v>
      </c>
      <c r="AF41" s="9">
        <f t="shared" si="10"/>
        <v>5.1666666666666666E-2</v>
      </c>
      <c r="AG41" s="34">
        <v>180</v>
      </c>
      <c r="AH41" s="35">
        <f t="shared" si="11"/>
        <v>0.48947368421052634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ht="15.75">
      <c r="A42" s="73"/>
      <c r="B42" s="79"/>
      <c r="C42" s="50"/>
      <c r="D42" s="79"/>
      <c r="E42" s="79"/>
      <c r="F42" s="2" t="s">
        <v>29</v>
      </c>
      <c r="G42" s="2">
        <v>0.21085999999999999</v>
      </c>
      <c r="H42" s="2">
        <v>0.15132000000000001</v>
      </c>
      <c r="I42" s="2">
        <v>0.31131999999999999</v>
      </c>
      <c r="J42" s="2">
        <f t="shared" si="0"/>
        <v>0.67349999999999999</v>
      </c>
      <c r="K42" s="9">
        <f t="shared" si="1"/>
        <v>0.22450000000000001</v>
      </c>
      <c r="L42" s="34">
        <v>180</v>
      </c>
      <c r="M42" s="35">
        <f t="shared" si="2"/>
        <v>2.1268421052631581</v>
      </c>
      <c r="N42" s="2">
        <v>0.15715000000000001</v>
      </c>
      <c r="O42" s="2">
        <v>0.11434999999999999</v>
      </c>
      <c r="P42" s="2">
        <v>0.23244999999999999</v>
      </c>
      <c r="Q42" s="2">
        <f t="shared" si="3"/>
        <v>0.50395000000000001</v>
      </c>
      <c r="R42" s="9">
        <f t="shared" si="4"/>
        <v>0.16798333333333335</v>
      </c>
      <c r="S42" s="34">
        <v>180</v>
      </c>
      <c r="T42" s="35">
        <f t="shared" si="5"/>
        <v>1.5914210526315791</v>
      </c>
      <c r="U42" s="2">
        <v>0.19766</v>
      </c>
      <c r="V42" s="2">
        <v>0.14471999999999999</v>
      </c>
      <c r="W42" s="2">
        <v>0.29152</v>
      </c>
      <c r="X42" s="2">
        <f t="shared" si="6"/>
        <v>0.63390000000000002</v>
      </c>
      <c r="Y42" s="9">
        <f t="shared" si="7"/>
        <v>0.21130000000000002</v>
      </c>
      <c r="Z42" s="34">
        <v>180</v>
      </c>
      <c r="AA42" s="37">
        <f t="shared" si="8"/>
        <v>2.001789473684211</v>
      </c>
      <c r="AB42" s="2">
        <v>0.58289999999999997</v>
      </c>
      <c r="AC42" s="2">
        <v>0.1754</v>
      </c>
      <c r="AD42" s="2">
        <v>0.69540000000000002</v>
      </c>
      <c r="AE42" s="2">
        <f t="shared" si="9"/>
        <v>1.4537</v>
      </c>
      <c r="AF42" s="9">
        <f t="shared" si="10"/>
        <v>0.48456666666666665</v>
      </c>
      <c r="AG42" s="34">
        <v>180</v>
      </c>
      <c r="AH42" s="35">
        <f t="shared" si="11"/>
        <v>4.5906315789473684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54" ht="15.75">
      <c r="A43" s="73"/>
      <c r="B43" s="79"/>
      <c r="C43" s="50"/>
      <c r="D43" s="79"/>
      <c r="E43" s="79"/>
      <c r="F43" s="2" t="s">
        <v>113</v>
      </c>
      <c r="G43" s="2">
        <v>0</v>
      </c>
      <c r="H43" s="2">
        <v>0</v>
      </c>
      <c r="I43" s="2">
        <v>0</v>
      </c>
      <c r="J43" s="2">
        <f t="shared" si="0"/>
        <v>0</v>
      </c>
      <c r="K43" s="9">
        <f t="shared" si="1"/>
        <v>0</v>
      </c>
      <c r="L43" s="34">
        <v>0</v>
      </c>
      <c r="M43" s="35">
        <f t="shared" si="2"/>
        <v>0</v>
      </c>
      <c r="N43" s="2">
        <v>0</v>
      </c>
      <c r="O43" s="2">
        <v>0</v>
      </c>
      <c r="P43" s="2">
        <v>0</v>
      </c>
      <c r="Q43" s="2">
        <f t="shared" si="3"/>
        <v>0</v>
      </c>
      <c r="R43" s="9">
        <f t="shared" si="4"/>
        <v>0</v>
      </c>
      <c r="S43" s="34">
        <v>0</v>
      </c>
      <c r="T43" s="35">
        <f t="shared" si="5"/>
        <v>0</v>
      </c>
      <c r="U43" s="2">
        <v>0</v>
      </c>
      <c r="V43" s="2">
        <v>0</v>
      </c>
      <c r="W43" s="2">
        <v>0</v>
      </c>
      <c r="X43" s="2">
        <f t="shared" si="6"/>
        <v>0</v>
      </c>
      <c r="Y43" s="9">
        <f t="shared" si="7"/>
        <v>0</v>
      </c>
      <c r="Z43" s="34">
        <v>0</v>
      </c>
      <c r="AA43" s="37">
        <f t="shared" si="8"/>
        <v>0</v>
      </c>
      <c r="AB43" s="2">
        <v>0</v>
      </c>
      <c r="AC43" s="2">
        <v>0</v>
      </c>
      <c r="AD43" s="2">
        <v>0</v>
      </c>
      <c r="AE43" s="2">
        <f t="shared" si="9"/>
        <v>0</v>
      </c>
      <c r="AF43" s="9">
        <f t="shared" si="10"/>
        <v>0</v>
      </c>
      <c r="AG43" s="34">
        <v>0</v>
      </c>
      <c r="AH43" s="35">
        <f t="shared" si="11"/>
        <v>0</v>
      </c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ht="15.75">
      <c r="A44" s="73"/>
      <c r="B44" s="79"/>
      <c r="C44" s="50"/>
      <c r="D44" s="79"/>
      <c r="E44" s="79"/>
      <c r="F44" s="2" t="s">
        <v>30</v>
      </c>
      <c r="G44" s="2">
        <v>1.5350760000000001</v>
      </c>
      <c r="H44" s="2">
        <v>1.540082</v>
      </c>
      <c r="I44" s="2">
        <v>1.83979</v>
      </c>
      <c r="J44" s="2">
        <f t="shared" si="0"/>
        <v>4.9149479999999999</v>
      </c>
      <c r="K44" s="9">
        <f t="shared" si="1"/>
        <v>1.6383159999999999</v>
      </c>
      <c r="L44" s="34">
        <v>14</v>
      </c>
      <c r="M44" s="35">
        <f t="shared" si="2"/>
        <v>1.2071802105263156</v>
      </c>
      <c r="N44" s="2">
        <v>1.188094</v>
      </c>
      <c r="O44" s="2">
        <v>1.1948080000000001</v>
      </c>
      <c r="P44" s="2">
        <v>1.4527479999999999</v>
      </c>
      <c r="Q44" s="2">
        <f t="shared" si="3"/>
        <v>3.8356500000000002</v>
      </c>
      <c r="R44" s="9">
        <f t="shared" si="4"/>
        <v>1.2785500000000001</v>
      </c>
      <c r="S44" s="34">
        <v>14</v>
      </c>
      <c r="T44" s="35">
        <f t="shared" si="5"/>
        <v>0.9420894736842107</v>
      </c>
      <c r="U44" s="2">
        <v>0.597356</v>
      </c>
      <c r="V44" s="2">
        <v>0.62070199999999998</v>
      </c>
      <c r="W44" s="2">
        <v>0.75605</v>
      </c>
      <c r="X44" s="2">
        <f t="shared" si="6"/>
        <v>1.9741080000000002</v>
      </c>
      <c r="Y44" s="9">
        <f t="shared" si="7"/>
        <v>0.65803600000000007</v>
      </c>
      <c r="Z44" s="34">
        <v>14</v>
      </c>
      <c r="AA44" s="37">
        <f t="shared" si="8"/>
        <v>0.48486863157894744</v>
      </c>
      <c r="AB44" s="2">
        <v>1.465214</v>
      </c>
      <c r="AC44" s="2">
        <v>1.50183</v>
      </c>
      <c r="AD44" s="2">
        <v>1.7419180000000001</v>
      </c>
      <c r="AE44" s="2">
        <f t="shared" si="9"/>
        <v>4.7089619999999996</v>
      </c>
      <c r="AF44" s="9">
        <f t="shared" si="10"/>
        <v>1.5696539999999999</v>
      </c>
      <c r="AG44" s="34">
        <v>14</v>
      </c>
      <c r="AH44" s="35">
        <f t="shared" si="11"/>
        <v>1.1565871578947367</v>
      </c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 ht="15.75">
      <c r="A45" s="73"/>
      <c r="B45" s="79"/>
      <c r="C45" s="50"/>
      <c r="D45" s="79"/>
      <c r="E45" s="79"/>
      <c r="F45" s="2" t="s">
        <v>31</v>
      </c>
      <c r="G45" s="2">
        <v>0.33</v>
      </c>
      <c r="H45" s="2">
        <v>0.31</v>
      </c>
      <c r="I45" s="2">
        <v>0.45</v>
      </c>
      <c r="J45" s="2">
        <f t="shared" si="0"/>
        <v>1.0900000000000001</v>
      </c>
      <c r="K45" s="9">
        <f t="shared" si="1"/>
        <v>0.36333333333333334</v>
      </c>
      <c r="L45" s="34">
        <v>64</v>
      </c>
      <c r="M45" s="35">
        <f t="shared" si="2"/>
        <v>1.2238596491228071</v>
      </c>
      <c r="N45" s="2">
        <v>0.215</v>
      </c>
      <c r="O45" s="2">
        <v>0.21</v>
      </c>
      <c r="P45" s="2">
        <v>0.28999999999999998</v>
      </c>
      <c r="Q45" s="2">
        <f t="shared" si="3"/>
        <v>0.71499999999999997</v>
      </c>
      <c r="R45" s="9">
        <f t="shared" si="4"/>
        <v>0.23833333333333331</v>
      </c>
      <c r="S45" s="34">
        <v>64</v>
      </c>
      <c r="T45" s="35">
        <f t="shared" si="5"/>
        <v>0.80280701754385964</v>
      </c>
      <c r="U45" s="2">
        <v>0.4</v>
      </c>
      <c r="V45" s="2">
        <v>0.3</v>
      </c>
      <c r="W45" s="2">
        <v>0.5</v>
      </c>
      <c r="X45" s="2">
        <f t="shared" si="6"/>
        <v>1.2</v>
      </c>
      <c r="Y45" s="9">
        <f t="shared" si="7"/>
        <v>0.39999999999999997</v>
      </c>
      <c r="Z45" s="34">
        <v>64</v>
      </c>
      <c r="AA45" s="37">
        <f t="shared" si="8"/>
        <v>1.3473684210526315</v>
      </c>
      <c r="AB45" s="2">
        <v>0.14000000000000001</v>
      </c>
      <c r="AC45" s="2">
        <v>7.0000000000000007E-2</v>
      </c>
      <c r="AD45" s="2">
        <v>0.21</v>
      </c>
      <c r="AE45" s="2">
        <f t="shared" si="9"/>
        <v>0.42000000000000004</v>
      </c>
      <c r="AF45" s="9">
        <f t="shared" si="10"/>
        <v>0.14000000000000001</v>
      </c>
      <c r="AG45" s="34">
        <v>64</v>
      </c>
      <c r="AH45" s="35">
        <f t="shared" si="11"/>
        <v>0.4715789473684211</v>
      </c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15.75">
      <c r="A46" s="73"/>
      <c r="B46" s="79"/>
      <c r="C46" s="50"/>
      <c r="D46" s="79"/>
      <c r="E46" s="79"/>
      <c r="F46" s="2" t="s">
        <v>112</v>
      </c>
      <c r="G46" s="2">
        <v>8.48E-2</v>
      </c>
      <c r="H46" s="2">
        <v>0.12759999999999999</v>
      </c>
      <c r="I46" s="2">
        <v>0.12759999999999999</v>
      </c>
      <c r="J46" s="2">
        <f t="shared" si="0"/>
        <v>0.33999999999999997</v>
      </c>
      <c r="K46" s="9">
        <f t="shared" si="1"/>
        <v>0.11333333333333333</v>
      </c>
      <c r="L46" s="34">
        <v>180</v>
      </c>
      <c r="M46" s="35">
        <f t="shared" si="2"/>
        <v>1.0736842105263158</v>
      </c>
      <c r="N46" s="2">
        <v>6.3E-2</v>
      </c>
      <c r="O46" s="2">
        <v>8.4000000000000005E-2</v>
      </c>
      <c r="P46" s="2">
        <v>8.4000000000000005E-2</v>
      </c>
      <c r="Q46" s="2">
        <f t="shared" si="3"/>
        <v>0.23100000000000004</v>
      </c>
      <c r="R46" s="9">
        <f t="shared" si="4"/>
        <v>7.7000000000000013E-2</v>
      </c>
      <c r="S46" s="34">
        <v>180</v>
      </c>
      <c r="T46" s="35">
        <f t="shared" si="5"/>
        <v>0.7294736842105265</v>
      </c>
      <c r="U46" s="2">
        <v>0.24074999999999999</v>
      </c>
      <c r="V46" s="2">
        <v>0.32100000000000001</v>
      </c>
      <c r="W46" s="2">
        <v>0.32100000000000001</v>
      </c>
      <c r="X46" s="2">
        <f t="shared" si="6"/>
        <v>0.88274999999999992</v>
      </c>
      <c r="Y46" s="9">
        <f t="shared" si="7"/>
        <v>0.29424999999999996</v>
      </c>
      <c r="Z46" s="34">
        <v>180</v>
      </c>
      <c r="AA46" s="37">
        <f t="shared" si="8"/>
        <v>2.787631578947368</v>
      </c>
      <c r="AB46" s="2">
        <v>7.3999999999999996E-2</v>
      </c>
      <c r="AC46" s="2">
        <v>0.106</v>
      </c>
      <c r="AD46" s="2">
        <v>0.106</v>
      </c>
      <c r="AE46" s="2">
        <f t="shared" si="9"/>
        <v>0.28599999999999998</v>
      </c>
      <c r="AF46" s="9">
        <f t="shared" si="10"/>
        <v>9.5333333333333325E-2</v>
      </c>
      <c r="AG46" s="34">
        <v>180</v>
      </c>
      <c r="AH46" s="35">
        <f t="shared" si="11"/>
        <v>0.90315789473684216</v>
      </c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54" ht="15.75">
      <c r="A47" s="73"/>
      <c r="B47" s="79"/>
      <c r="C47" s="50"/>
      <c r="D47" s="79"/>
      <c r="E47" s="79"/>
      <c r="F47" s="2" t="s">
        <v>79</v>
      </c>
      <c r="G47" s="2">
        <v>0</v>
      </c>
      <c r="H47" s="2">
        <v>0</v>
      </c>
      <c r="I47" s="2">
        <v>0</v>
      </c>
      <c r="J47" s="2">
        <f t="shared" si="0"/>
        <v>0</v>
      </c>
      <c r="K47" s="9">
        <f t="shared" si="1"/>
        <v>0</v>
      </c>
      <c r="L47" s="34">
        <v>0</v>
      </c>
      <c r="M47" s="35">
        <f t="shared" si="2"/>
        <v>0</v>
      </c>
      <c r="N47" s="2">
        <v>0</v>
      </c>
      <c r="O47" s="2">
        <v>0</v>
      </c>
      <c r="P47" s="2">
        <v>0</v>
      </c>
      <c r="Q47" s="2">
        <f t="shared" si="3"/>
        <v>0</v>
      </c>
      <c r="R47" s="9">
        <f t="shared" si="4"/>
        <v>0</v>
      </c>
      <c r="S47" s="34">
        <v>0</v>
      </c>
      <c r="T47" s="35">
        <f t="shared" si="5"/>
        <v>0</v>
      </c>
      <c r="U47" s="2">
        <v>0</v>
      </c>
      <c r="V47" s="2">
        <v>0</v>
      </c>
      <c r="W47" s="2">
        <v>0</v>
      </c>
      <c r="X47" s="2">
        <f t="shared" si="6"/>
        <v>0</v>
      </c>
      <c r="Y47" s="9">
        <f t="shared" si="7"/>
        <v>0</v>
      </c>
      <c r="Z47" s="34">
        <v>0</v>
      </c>
      <c r="AA47" s="37">
        <f t="shared" si="8"/>
        <v>0</v>
      </c>
      <c r="AB47" s="2">
        <v>0</v>
      </c>
      <c r="AC47" s="2">
        <v>0</v>
      </c>
      <c r="AD47" s="2">
        <v>0</v>
      </c>
      <c r="AE47" s="2">
        <f t="shared" si="9"/>
        <v>0</v>
      </c>
      <c r="AF47" s="9">
        <f t="shared" si="10"/>
        <v>0</v>
      </c>
      <c r="AG47" s="34">
        <v>0</v>
      </c>
      <c r="AH47" s="35">
        <f t="shared" si="11"/>
        <v>0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4" ht="15.75">
      <c r="A48" s="73"/>
      <c r="B48" s="79"/>
      <c r="C48" s="50"/>
      <c r="D48" s="79"/>
      <c r="E48" s="79"/>
      <c r="F48" s="2" t="s">
        <v>114</v>
      </c>
      <c r="G48" s="2">
        <v>0</v>
      </c>
      <c r="H48" s="2">
        <v>0</v>
      </c>
      <c r="I48" s="2">
        <v>0</v>
      </c>
      <c r="J48" s="2">
        <f t="shared" si="0"/>
        <v>0</v>
      </c>
      <c r="K48" s="9">
        <f t="shared" si="1"/>
        <v>0</v>
      </c>
      <c r="L48" s="34">
        <v>0</v>
      </c>
      <c r="M48" s="35">
        <f t="shared" si="2"/>
        <v>0</v>
      </c>
      <c r="N48" s="2">
        <v>0</v>
      </c>
      <c r="O48" s="2">
        <v>0</v>
      </c>
      <c r="P48" s="2">
        <v>0</v>
      </c>
      <c r="Q48" s="2">
        <f t="shared" si="3"/>
        <v>0</v>
      </c>
      <c r="R48" s="9">
        <f t="shared" si="4"/>
        <v>0</v>
      </c>
      <c r="S48" s="34">
        <v>0</v>
      </c>
      <c r="T48" s="35">
        <f t="shared" si="5"/>
        <v>0</v>
      </c>
      <c r="U48" s="2">
        <v>0</v>
      </c>
      <c r="V48" s="2">
        <v>0</v>
      </c>
      <c r="W48" s="2">
        <v>0</v>
      </c>
      <c r="X48" s="2">
        <f t="shared" si="6"/>
        <v>0</v>
      </c>
      <c r="Y48" s="9">
        <f t="shared" si="7"/>
        <v>0</v>
      </c>
      <c r="Z48" s="34">
        <v>0</v>
      </c>
      <c r="AA48" s="37">
        <f t="shared" si="8"/>
        <v>0</v>
      </c>
      <c r="AB48" s="2">
        <v>0</v>
      </c>
      <c r="AC48" s="2">
        <v>0</v>
      </c>
      <c r="AD48" s="2">
        <v>0</v>
      </c>
      <c r="AE48" s="2">
        <f t="shared" si="9"/>
        <v>0</v>
      </c>
      <c r="AF48" s="9">
        <f t="shared" si="10"/>
        <v>0</v>
      </c>
      <c r="AG48" s="34">
        <v>0</v>
      </c>
      <c r="AH48" s="35">
        <f t="shared" si="11"/>
        <v>0</v>
      </c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1:54" ht="15.75">
      <c r="A49" s="73"/>
      <c r="B49" s="79"/>
      <c r="C49" s="50"/>
      <c r="D49" s="79"/>
      <c r="E49" s="79"/>
      <c r="F49" s="2" t="s">
        <v>32</v>
      </c>
      <c r="G49" s="2">
        <v>2.2799999999999999E-3</v>
      </c>
      <c r="H49" s="2">
        <v>2.0100000000000001E-3</v>
      </c>
      <c r="I49" s="2">
        <v>3.0300000000000001E-3</v>
      </c>
      <c r="J49" s="2">
        <f t="shared" si="0"/>
        <v>7.3200000000000001E-3</v>
      </c>
      <c r="K49" s="9">
        <f t="shared" si="1"/>
        <v>2.4399999999999999E-3</v>
      </c>
      <c r="L49" s="34">
        <v>210</v>
      </c>
      <c r="M49" s="35">
        <f t="shared" si="2"/>
        <v>2.6968421052631576E-2</v>
      </c>
      <c r="N49" s="2">
        <v>1.776E-3</v>
      </c>
      <c r="O49" s="2">
        <v>1.632E-3</v>
      </c>
      <c r="P49" s="2">
        <v>2.3999999999999998E-3</v>
      </c>
      <c r="Q49" s="2">
        <f t="shared" si="3"/>
        <v>5.8079999999999998E-3</v>
      </c>
      <c r="R49" s="9">
        <f t="shared" si="4"/>
        <v>1.936E-3</v>
      </c>
      <c r="S49" s="34">
        <v>210</v>
      </c>
      <c r="T49" s="35">
        <f t="shared" si="5"/>
        <v>2.1397894736842105E-2</v>
      </c>
      <c r="U49" s="2">
        <v>2.2799999999999999E-3</v>
      </c>
      <c r="V49" s="2">
        <v>2.0100000000000001E-3</v>
      </c>
      <c r="W49" s="2">
        <v>3.0300000000000001E-3</v>
      </c>
      <c r="X49" s="2">
        <f t="shared" si="6"/>
        <v>7.3200000000000001E-3</v>
      </c>
      <c r="Y49" s="9">
        <f t="shared" si="7"/>
        <v>2.4399999999999999E-3</v>
      </c>
      <c r="Z49" s="34">
        <v>210</v>
      </c>
      <c r="AA49" s="37">
        <f t="shared" si="8"/>
        <v>2.6968421052631576E-2</v>
      </c>
      <c r="AB49" s="2">
        <v>2.0400000000000001E-3</v>
      </c>
      <c r="AC49" s="2">
        <v>1.5299999999999999E-3</v>
      </c>
      <c r="AD49" s="2">
        <v>2.5500000000000002E-3</v>
      </c>
      <c r="AE49" s="2">
        <f t="shared" si="9"/>
        <v>6.1200000000000004E-3</v>
      </c>
      <c r="AF49" s="9">
        <f t="shared" si="10"/>
        <v>2.0400000000000001E-3</v>
      </c>
      <c r="AG49" s="34">
        <v>210</v>
      </c>
      <c r="AH49" s="35">
        <f t="shared" si="11"/>
        <v>2.2547368421052632E-2</v>
      </c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 ht="15.75">
      <c r="A50" s="74"/>
      <c r="B50" s="80"/>
      <c r="C50" s="51"/>
      <c r="D50" s="79"/>
      <c r="E50" s="80"/>
      <c r="F50" s="2" t="s">
        <v>80</v>
      </c>
      <c r="G50" s="2">
        <v>0</v>
      </c>
      <c r="H50" s="2">
        <v>0</v>
      </c>
      <c r="I50" s="2">
        <v>0</v>
      </c>
      <c r="J50" s="2">
        <f t="shared" si="0"/>
        <v>0</v>
      </c>
      <c r="K50" s="9">
        <f t="shared" si="1"/>
        <v>0</v>
      </c>
      <c r="L50" s="34">
        <v>0</v>
      </c>
      <c r="M50" s="35">
        <f t="shared" si="2"/>
        <v>0</v>
      </c>
      <c r="N50" s="2">
        <v>0</v>
      </c>
      <c r="O50" s="2">
        <v>0</v>
      </c>
      <c r="P50" s="2">
        <v>0</v>
      </c>
      <c r="Q50" s="2">
        <f t="shared" si="3"/>
        <v>0</v>
      </c>
      <c r="R50" s="9">
        <f t="shared" si="4"/>
        <v>0</v>
      </c>
      <c r="S50" s="34">
        <v>0</v>
      </c>
      <c r="T50" s="35">
        <f t="shared" si="5"/>
        <v>0</v>
      </c>
      <c r="U50" s="2">
        <v>0</v>
      </c>
      <c r="V50" s="2">
        <v>0</v>
      </c>
      <c r="W50" s="2">
        <v>0</v>
      </c>
      <c r="X50" s="2">
        <f t="shared" si="6"/>
        <v>0</v>
      </c>
      <c r="Y50" s="9">
        <f t="shared" si="7"/>
        <v>0</v>
      </c>
      <c r="Z50" s="34">
        <v>0</v>
      </c>
      <c r="AA50" s="37">
        <f t="shared" si="8"/>
        <v>0</v>
      </c>
      <c r="AB50" s="2">
        <v>0</v>
      </c>
      <c r="AC50" s="2">
        <v>0</v>
      </c>
      <c r="AD50" s="2">
        <v>0</v>
      </c>
      <c r="AE50" s="2">
        <f t="shared" si="9"/>
        <v>0</v>
      </c>
      <c r="AF50" s="9">
        <f t="shared" si="10"/>
        <v>0</v>
      </c>
      <c r="AG50" s="34">
        <v>0</v>
      </c>
      <c r="AH50" s="35">
        <f t="shared" si="11"/>
        <v>0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54" ht="15.75">
      <c r="A51" s="52" t="s">
        <v>35</v>
      </c>
      <c r="B51" s="55">
        <v>102.6</v>
      </c>
      <c r="C51" s="49">
        <v>97.2</v>
      </c>
      <c r="D51" s="55">
        <v>79.8</v>
      </c>
      <c r="E51" s="55">
        <v>180</v>
      </c>
      <c r="F51" s="2" t="s">
        <v>34</v>
      </c>
      <c r="G51" s="2">
        <v>0</v>
      </c>
      <c r="H51" s="2">
        <v>0</v>
      </c>
      <c r="I51" s="2">
        <v>0</v>
      </c>
      <c r="J51" s="2">
        <f t="shared" si="0"/>
        <v>0</v>
      </c>
      <c r="K51" s="9">
        <f t="shared" si="1"/>
        <v>0</v>
      </c>
      <c r="L51" s="34">
        <v>0</v>
      </c>
      <c r="M51" s="35">
        <f t="shared" si="2"/>
        <v>0</v>
      </c>
      <c r="N51" s="2">
        <v>0</v>
      </c>
      <c r="O51" s="2">
        <v>0</v>
      </c>
      <c r="P51" s="2">
        <v>0</v>
      </c>
      <c r="Q51" s="2">
        <f t="shared" si="3"/>
        <v>0</v>
      </c>
      <c r="R51" s="9">
        <f t="shared" si="4"/>
        <v>0</v>
      </c>
      <c r="S51" s="34">
        <v>0</v>
      </c>
      <c r="T51" s="35">
        <f t="shared" si="5"/>
        <v>0</v>
      </c>
      <c r="U51" s="2">
        <v>0</v>
      </c>
      <c r="V51" s="2">
        <v>0</v>
      </c>
      <c r="W51" s="2">
        <v>0</v>
      </c>
      <c r="X51" s="2">
        <f t="shared" si="6"/>
        <v>0</v>
      </c>
      <c r="Y51" s="9">
        <f t="shared" si="7"/>
        <v>0</v>
      </c>
      <c r="Z51" s="34">
        <v>0</v>
      </c>
      <c r="AA51" s="37">
        <f t="shared" si="8"/>
        <v>0</v>
      </c>
      <c r="AB51" s="2">
        <v>0</v>
      </c>
      <c r="AC51" s="2">
        <v>0</v>
      </c>
      <c r="AD51" s="2">
        <v>0</v>
      </c>
      <c r="AE51" s="2">
        <f t="shared" si="9"/>
        <v>0</v>
      </c>
      <c r="AF51" s="9">
        <f t="shared" si="10"/>
        <v>0</v>
      </c>
      <c r="AG51" s="34">
        <v>0</v>
      </c>
      <c r="AH51" s="35">
        <f t="shared" si="11"/>
        <v>0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1:54" ht="15.75">
      <c r="A52" s="53"/>
      <c r="B52" s="56"/>
      <c r="C52" s="50"/>
      <c r="D52" s="56"/>
      <c r="E52" s="56"/>
      <c r="F52" s="2" t="s">
        <v>81</v>
      </c>
      <c r="G52" s="2">
        <v>1.6060000000000001</v>
      </c>
      <c r="H52" s="2">
        <v>1.696</v>
      </c>
      <c r="I52" s="2">
        <v>2.056</v>
      </c>
      <c r="J52" s="2">
        <f t="shared" si="0"/>
        <v>5.3580000000000005</v>
      </c>
      <c r="K52" s="9">
        <f t="shared" si="1"/>
        <v>1.7860000000000003</v>
      </c>
      <c r="L52" s="34">
        <v>91.67</v>
      </c>
      <c r="M52" s="35">
        <f t="shared" si="2"/>
        <v>8.6169800000000016</v>
      </c>
      <c r="N52" s="2">
        <v>1.4935</v>
      </c>
      <c r="O52" s="2">
        <v>1.627</v>
      </c>
      <c r="P52" s="2">
        <v>1.9670000000000001</v>
      </c>
      <c r="Q52" s="2">
        <f t="shared" si="3"/>
        <v>5.0875000000000004</v>
      </c>
      <c r="R52" s="9">
        <f t="shared" si="4"/>
        <v>1.6958333333333335</v>
      </c>
      <c r="S52" s="34">
        <v>91.67</v>
      </c>
      <c r="T52" s="35">
        <f t="shared" si="5"/>
        <v>8.1819495614035098</v>
      </c>
      <c r="U52" s="2">
        <v>1.216</v>
      </c>
      <c r="V52" s="2">
        <v>1.286</v>
      </c>
      <c r="W52" s="2">
        <v>1.5660000000000001</v>
      </c>
      <c r="X52" s="2">
        <f t="shared" si="6"/>
        <v>4.0679999999999996</v>
      </c>
      <c r="Y52" s="9">
        <f t="shared" si="7"/>
        <v>1.3559999999999999</v>
      </c>
      <c r="Z52" s="34">
        <v>91.67</v>
      </c>
      <c r="AA52" s="37">
        <f t="shared" si="8"/>
        <v>6.5423431578947371</v>
      </c>
      <c r="AB52" s="2">
        <v>2.875</v>
      </c>
      <c r="AC52" s="2">
        <v>3.0750000000000002</v>
      </c>
      <c r="AD52" s="2">
        <v>3.7250000000000001</v>
      </c>
      <c r="AE52" s="2">
        <f t="shared" si="9"/>
        <v>9.6750000000000007</v>
      </c>
      <c r="AF52" s="9">
        <f t="shared" si="10"/>
        <v>3.2250000000000001</v>
      </c>
      <c r="AG52" s="34">
        <v>91.67</v>
      </c>
      <c r="AH52" s="35">
        <f t="shared" si="11"/>
        <v>15.559776315789476</v>
      </c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1:54" ht="15.75">
      <c r="A53" s="53"/>
      <c r="B53" s="56"/>
      <c r="C53" s="50"/>
      <c r="D53" s="56"/>
      <c r="E53" s="56"/>
      <c r="F53" s="2" t="s">
        <v>82</v>
      </c>
      <c r="G53" s="2">
        <v>0.126</v>
      </c>
      <c r="H53" s="2">
        <v>0.126</v>
      </c>
      <c r="I53" s="2">
        <v>0.16200000000000001</v>
      </c>
      <c r="J53" s="2">
        <f t="shared" si="0"/>
        <v>0.41400000000000003</v>
      </c>
      <c r="K53" s="9">
        <f t="shared" si="1"/>
        <v>0.13800000000000001</v>
      </c>
      <c r="L53" s="34">
        <v>300</v>
      </c>
      <c r="M53" s="35">
        <f t="shared" si="2"/>
        <v>2.1789473684210527</v>
      </c>
      <c r="N53" s="2">
        <v>0.108</v>
      </c>
      <c r="O53" s="2">
        <v>0.108</v>
      </c>
      <c r="P53" s="2">
        <v>0.13800000000000001</v>
      </c>
      <c r="Q53" s="2">
        <f t="shared" si="3"/>
        <v>0.35399999999999998</v>
      </c>
      <c r="R53" s="9">
        <f t="shared" si="4"/>
        <v>0.11799999999999999</v>
      </c>
      <c r="S53" s="34">
        <v>300</v>
      </c>
      <c r="T53" s="35">
        <f t="shared" si="5"/>
        <v>1.8631578947368421</v>
      </c>
      <c r="U53" s="2">
        <v>0.121</v>
      </c>
      <c r="V53" s="2">
        <v>0.121</v>
      </c>
      <c r="W53" s="2">
        <v>0.155</v>
      </c>
      <c r="X53" s="2">
        <f t="shared" si="6"/>
        <v>0.39700000000000002</v>
      </c>
      <c r="Y53" s="9">
        <f t="shared" si="7"/>
        <v>0.13233333333333333</v>
      </c>
      <c r="Z53" s="34">
        <v>300</v>
      </c>
      <c r="AA53" s="37">
        <f t="shared" si="8"/>
        <v>2.0894736842105259</v>
      </c>
      <c r="AB53" s="2">
        <v>0.14399999999999999</v>
      </c>
      <c r="AC53" s="2">
        <v>0.14399999999999999</v>
      </c>
      <c r="AD53" s="2">
        <v>0.184</v>
      </c>
      <c r="AE53" s="2">
        <f t="shared" si="9"/>
        <v>0.47199999999999998</v>
      </c>
      <c r="AF53" s="9">
        <f t="shared" si="10"/>
        <v>0.15733333333333333</v>
      </c>
      <c r="AG53" s="34">
        <v>300</v>
      </c>
      <c r="AH53" s="35">
        <f t="shared" si="11"/>
        <v>2.4842105263157892</v>
      </c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1:54" ht="15.75">
      <c r="A54" s="54"/>
      <c r="B54" s="57"/>
      <c r="C54" s="51"/>
      <c r="D54" s="57"/>
      <c r="E54" s="57"/>
      <c r="F54" s="2" t="s">
        <v>36</v>
      </c>
      <c r="G54" s="2">
        <v>3.2000000000000001E-2</v>
      </c>
      <c r="H54" s="2">
        <v>2.4E-2</v>
      </c>
      <c r="I54" s="2">
        <v>0.04</v>
      </c>
      <c r="J54" s="2">
        <f t="shared" si="0"/>
        <v>9.6000000000000002E-2</v>
      </c>
      <c r="K54" s="9">
        <f t="shared" si="1"/>
        <v>3.2000000000000001E-2</v>
      </c>
      <c r="L54" s="34">
        <v>150</v>
      </c>
      <c r="M54" s="35">
        <f t="shared" si="2"/>
        <v>0.25263157894736843</v>
      </c>
      <c r="N54" s="2">
        <v>2.4E-2</v>
      </c>
      <c r="O54" s="2">
        <v>1.7999999999999999E-2</v>
      </c>
      <c r="P54" s="2">
        <v>0.03</v>
      </c>
      <c r="Q54" s="2">
        <f t="shared" si="3"/>
        <v>7.1999999999999995E-2</v>
      </c>
      <c r="R54" s="9">
        <f t="shared" si="4"/>
        <v>2.3999999999999997E-2</v>
      </c>
      <c r="S54" s="34">
        <v>150</v>
      </c>
      <c r="T54" s="35">
        <f t="shared" si="5"/>
        <v>0.18947368421052629</v>
      </c>
      <c r="U54" s="2">
        <v>2.4E-2</v>
      </c>
      <c r="V54" s="2">
        <v>3.2000000000000001E-2</v>
      </c>
      <c r="W54" s="2">
        <v>3.2000000000000001E-2</v>
      </c>
      <c r="X54" s="2">
        <f t="shared" si="6"/>
        <v>8.7999999999999995E-2</v>
      </c>
      <c r="Y54" s="9">
        <f t="shared" si="7"/>
        <v>2.9333333333333333E-2</v>
      </c>
      <c r="Z54" s="34">
        <v>150</v>
      </c>
      <c r="AA54" s="37">
        <f t="shared" si="8"/>
        <v>0.23157894736842108</v>
      </c>
      <c r="AB54" s="2">
        <v>2.4E-2</v>
      </c>
      <c r="AC54" s="2">
        <v>3.2000000000000001E-2</v>
      </c>
      <c r="AD54" s="2">
        <v>3.2000000000000001E-2</v>
      </c>
      <c r="AE54" s="2">
        <f t="shared" si="9"/>
        <v>8.7999999999999995E-2</v>
      </c>
      <c r="AF54" s="9">
        <f t="shared" si="10"/>
        <v>2.9333333333333333E-2</v>
      </c>
      <c r="AG54" s="34">
        <v>150</v>
      </c>
      <c r="AH54" s="35">
        <f t="shared" si="11"/>
        <v>0.23157894736842108</v>
      </c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 ht="15.75">
      <c r="A55" s="58" t="s">
        <v>37</v>
      </c>
      <c r="B55" s="61">
        <v>9.9</v>
      </c>
      <c r="C55" s="66">
        <v>8.1</v>
      </c>
      <c r="D55" s="61">
        <v>7.7</v>
      </c>
      <c r="E55" s="61">
        <v>13.5</v>
      </c>
      <c r="F55" s="2" t="s">
        <v>83</v>
      </c>
      <c r="G55" s="2">
        <v>5.1999999999999998E-2</v>
      </c>
      <c r="H55" s="2">
        <v>5.1999999999999998E-2</v>
      </c>
      <c r="I55" s="2">
        <v>5.1999999999999998E-2</v>
      </c>
      <c r="J55" s="2">
        <f t="shared" si="0"/>
        <v>0.156</v>
      </c>
      <c r="K55" s="9">
        <f t="shared" si="1"/>
        <v>5.1999999999999998E-2</v>
      </c>
      <c r="L55" s="34">
        <v>160</v>
      </c>
      <c r="M55" s="35">
        <f t="shared" si="2"/>
        <v>0.43789473684210528</v>
      </c>
      <c r="N55" s="2">
        <v>3.3160000000000002E-2</v>
      </c>
      <c r="O55" s="2">
        <v>3.3160000000000002E-2</v>
      </c>
      <c r="P55" s="2">
        <v>3.3160000000000002E-2</v>
      </c>
      <c r="Q55" s="2">
        <f t="shared" si="3"/>
        <v>9.9480000000000013E-2</v>
      </c>
      <c r="R55" s="9">
        <f t="shared" si="4"/>
        <v>3.3160000000000002E-2</v>
      </c>
      <c r="S55" s="34">
        <v>160</v>
      </c>
      <c r="T55" s="35">
        <f t="shared" si="5"/>
        <v>0.2792421052631579</v>
      </c>
      <c r="U55" s="2">
        <v>0</v>
      </c>
      <c r="V55" s="2">
        <v>0</v>
      </c>
      <c r="W55" s="2">
        <v>0</v>
      </c>
      <c r="X55" s="2">
        <f t="shared" si="6"/>
        <v>0</v>
      </c>
      <c r="Y55" s="9">
        <f t="shared" si="7"/>
        <v>0</v>
      </c>
      <c r="Z55" s="34">
        <v>160</v>
      </c>
      <c r="AA55" s="37">
        <f t="shared" si="8"/>
        <v>0</v>
      </c>
      <c r="AB55" s="2">
        <v>6.4829999999999999E-2</v>
      </c>
      <c r="AC55" s="2">
        <v>7.7660000000000007E-2</v>
      </c>
      <c r="AD55" s="2">
        <v>7.7660000000000007E-2</v>
      </c>
      <c r="AE55" s="2">
        <f t="shared" si="9"/>
        <v>0.22015000000000001</v>
      </c>
      <c r="AF55" s="9">
        <f t="shared" si="10"/>
        <v>7.3383333333333342E-2</v>
      </c>
      <c r="AG55" s="34">
        <v>160</v>
      </c>
      <c r="AH55" s="35">
        <f t="shared" si="11"/>
        <v>0.61796491228070183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1:54" ht="15.75">
      <c r="A56" s="59"/>
      <c r="B56" s="62"/>
      <c r="C56" s="67"/>
      <c r="D56" s="62"/>
      <c r="E56" s="62"/>
      <c r="F56" s="2" t="s">
        <v>90</v>
      </c>
      <c r="G56" s="2">
        <v>7.2999999999999995E-2</v>
      </c>
      <c r="H56" s="2">
        <v>5.475E-2</v>
      </c>
      <c r="I56" s="2">
        <v>9.1249999999999998E-2</v>
      </c>
      <c r="J56" s="2">
        <f t="shared" si="0"/>
        <v>0.219</v>
      </c>
      <c r="K56" s="9">
        <f t="shared" si="1"/>
        <v>7.2999999999999995E-2</v>
      </c>
      <c r="L56" s="34">
        <v>200</v>
      </c>
      <c r="M56" s="35">
        <f t="shared" si="2"/>
        <v>0.76842105263157889</v>
      </c>
      <c r="N56" s="2">
        <v>6.4000000000000001E-2</v>
      </c>
      <c r="O56" s="2">
        <v>4.8000000000000001E-2</v>
      </c>
      <c r="P56" s="2">
        <v>0.08</v>
      </c>
      <c r="Q56" s="2">
        <f t="shared" si="3"/>
        <v>0.192</v>
      </c>
      <c r="R56" s="9">
        <f t="shared" si="4"/>
        <v>6.4000000000000001E-2</v>
      </c>
      <c r="S56" s="34">
        <v>200</v>
      </c>
      <c r="T56" s="35">
        <f t="shared" si="5"/>
        <v>0.67368421052631577</v>
      </c>
      <c r="U56" s="2">
        <v>7.2999999999999995E-2</v>
      </c>
      <c r="V56" s="2">
        <v>5.475E-2</v>
      </c>
      <c r="W56" s="2">
        <v>9.1249999999999998E-2</v>
      </c>
      <c r="X56" s="2">
        <f t="shared" si="6"/>
        <v>0.219</v>
      </c>
      <c r="Y56" s="9">
        <f t="shared" si="7"/>
        <v>7.2999999999999995E-2</v>
      </c>
      <c r="Z56" s="34">
        <v>200</v>
      </c>
      <c r="AA56" s="37">
        <f t="shared" si="8"/>
        <v>0.76842105263157889</v>
      </c>
      <c r="AB56" s="2">
        <v>0.08</v>
      </c>
      <c r="AC56" s="2">
        <v>0.06</v>
      </c>
      <c r="AD56" s="2">
        <v>0.1</v>
      </c>
      <c r="AE56" s="2">
        <f t="shared" si="9"/>
        <v>0.24000000000000002</v>
      </c>
      <c r="AF56" s="9">
        <f t="shared" si="10"/>
        <v>0.08</v>
      </c>
      <c r="AG56" s="34">
        <v>200</v>
      </c>
      <c r="AH56" s="35">
        <f t="shared" si="11"/>
        <v>0.84210526315789469</v>
      </c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1:54" ht="15.75">
      <c r="A57" s="65"/>
      <c r="B57" s="63"/>
      <c r="C57" s="68"/>
      <c r="D57" s="64"/>
      <c r="E57" s="63"/>
      <c r="F57" s="2" t="s">
        <v>38</v>
      </c>
      <c r="G57" s="2">
        <v>5.475E-2</v>
      </c>
      <c r="H57" s="2">
        <v>7.2999999999999995E-2</v>
      </c>
      <c r="I57" s="2">
        <v>7.2999999999999995E-2</v>
      </c>
      <c r="J57" s="2">
        <f t="shared" si="0"/>
        <v>0.20074999999999998</v>
      </c>
      <c r="K57" s="9">
        <f t="shared" si="1"/>
        <v>6.6916666666666666E-2</v>
      </c>
      <c r="L57" s="34">
        <v>85</v>
      </c>
      <c r="M57" s="35">
        <f t="shared" si="2"/>
        <v>0.2993640350877193</v>
      </c>
      <c r="N57" s="2">
        <v>4.863E-2</v>
      </c>
      <c r="O57" s="2">
        <v>6.4839999999999995E-2</v>
      </c>
      <c r="P57" s="2">
        <v>6.4839999999999995E-2</v>
      </c>
      <c r="Q57" s="2">
        <f t="shared" si="3"/>
        <v>0.17830999999999997</v>
      </c>
      <c r="R57" s="9">
        <f t="shared" si="4"/>
        <v>5.9436666666666658E-2</v>
      </c>
      <c r="S57" s="34">
        <v>85</v>
      </c>
      <c r="T57" s="35">
        <f t="shared" si="5"/>
        <v>0.26590087719298239</v>
      </c>
      <c r="U57" s="2">
        <v>5.7000000000000002E-2</v>
      </c>
      <c r="V57" s="2">
        <v>7.5999999999999998E-2</v>
      </c>
      <c r="W57" s="2">
        <v>7.5999999999999998E-2</v>
      </c>
      <c r="X57" s="2">
        <f t="shared" si="6"/>
        <v>0.20900000000000002</v>
      </c>
      <c r="Y57" s="9">
        <f t="shared" si="7"/>
        <v>6.9666666666666668E-2</v>
      </c>
      <c r="Z57" s="34">
        <v>85</v>
      </c>
      <c r="AA57" s="37">
        <f t="shared" si="8"/>
        <v>0.3116666666666667</v>
      </c>
      <c r="AB57" s="2">
        <v>8.4254999999999997E-2</v>
      </c>
      <c r="AC57" s="2">
        <v>0.11234</v>
      </c>
      <c r="AD57" s="2">
        <v>0.11234</v>
      </c>
      <c r="AE57" s="2">
        <f t="shared" si="9"/>
        <v>0.30893499999999996</v>
      </c>
      <c r="AF57" s="9">
        <f t="shared" si="10"/>
        <v>0.10297833333333332</v>
      </c>
      <c r="AG57" s="34">
        <v>85</v>
      </c>
      <c r="AH57" s="35">
        <f t="shared" si="11"/>
        <v>0.46069254385964914</v>
      </c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1:54" ht="15.75">
      <c r="A58" s="2" t="s">
        <v>63</v>
      </c>
      <c r="B58" s="5">
        <v>42.3</v>
      </c>
      <c r="C58" s="5">
        <v>33.299999999999997</v>
      </c>
      <c r="D58" s="5">
        <v>32.9</v>
      </c>
      <c r="E58" s="5">
        <v>49.5</v>
      </c>
      <c r="F58" s="2" t="s">
        <v>39</v>
      </c>
      <c r="G58" s="2">
        <v>0.73709000000000002</v>
      </c>
      <c r="H58" s="2">
        <v>0.73377000000000003</v>
      </c>
      <c r="I58" s="2">
        <v>0.95823000000000003</v>
      </c>
      <c r="J58" s="2">
        <f t="shared" si="0"/>
        <v>2.42909</v>
      </c>
      <c r="K58" s="9">
        <f t="shared" si="1"/>
        <v>0.80969666666666662</v>
      </c>
      <c r="L58" s="34">
        <v>55</v>
      </c>
      <c r="M58" s="35">
        <f t="shared" si="2"/>
        <v>2.3438587719298245</v>
      </c>
      <c r="N58" s="2">
        <v>0.57915000000000005</v>
      </c>
      <c r="O58" s="2">
        <v>0.57565</v>
      </c>
      <c r="P58" s="2">
        <v>0.75634999999999997</v>
      </c>
      <c r="Q58" s="2">
        <f t="shared" si="3"/>
        <v>1.9111500000000001</v>
      </c>
      <c r="R58" s="9">
        <f t="shared" si="4"/>
        <v>0.63705000000000001</v>
      </c>
      <c r="S58" s="34">
        <v>55</v>
      </c>
      <c r="T58" s="35">
        <f t="shared" si="5"/>
        <v>1.844092105263158</v>
      </c>
      <c r="U58" s="2">
        <v>0.556975</v>
      </c>
      <c r="V58" s="2">
        <v>0.57684000000000002</v>
      </c>
      <c r="W58" s="2">
        <v>0.72155999999999998</v>
      </c>
      <c r="X58" s="2">
        <f t="shared" si="6"/>
        <v>1.855375</v>
      </c>
      <c r="Y58" s="9">
        <f t="shared" si="7"/>
        <v>0.61845833333333333</v>
      </c>
      <c r="Z58" s="34">
        <v>55</v>
      </c>
      <c r="AA58" s="37">
        <f t="shared" si="8"/>
        <v>1.7902741228070176</v>
      </c>
      <c r="AB58" s="2">
        <v>0.83830000000000005</v>
      </c>
      <c r="AC58" s="2">
        <v>0.85182000000000002</v>
      </c>
      <c r="AD58" s="2">
        <v>1.09822</v>
      </c>
      <c r="AE58" s="2">
        <f t="shared" si="9"/>
        <v>2.7883399999999998</v>
      </c>
      <c r="AF58" s="9">
        <f t="shared" si="10"/>
        <v>0.92944666666666664</v>
      </c>
      <c r="AG58" s="34">
        <v>55</v>
      </c>
      <c r="AH58" s="35">
        <f t="shared" si="11"/>
        <v>2.6905035087719296</v>
      </c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1:54" ht="15.75">
      <c r="A59" s="58" t="s">
        <v>43</v>
      </c>
      <c r="B59" s="55">
        <v>72</v>
      </c>
      <c r="C59" s="49">
        <v>54</v>
      </c>
      <c r="D59" s="55">
        <v>56</v>
      </c>
      <c r="E59" s="55">
        <v>90</v>
      </c>
      <c r="F59" s="2" t="s">
        <v>40</v>
      </c>
      <c r="G59" s="2">
        <v>0.36</v>
      </c>
      <c r="H59" s="2">
        <v>0.36</v>
      </c>
      <c r="I59" s="2">
        <v>0.46</v>
      </c>
      <c r="J59" s="2">
        <f t="shared" si="0"/>
        <v>1.18</v>
      </c>
      <c r="K59" s="9">
        <f t="shared" si="1"/>
        <v>0.39333333333333331</v>
      </c>
      <c r="L59" s="34">
        <v>79.75</v>
      </c>
      <c r="M59" s="35">
        <f t="shared" si="2"/>
        <v>1.6509649122807017</v>
      </c>
      <c r="N59" s="2">
        <v>0.32</v>
      </c>
      <c r="O59" s="2">
        <v>0.32</v>
      </c>
      <c r="P59" s="2">
        <v>0.4</v>
      </c>
      <c r="Q59" s="2">
        <f t="shared" si="3"/>
        <v>1.04</v>
      </c>
      <c r="R59" s="9">
        <f t="shared" si="4"/>
        <v>0.34666666666666668</v>
      </c>
      <c r="S59" s="34">
        <v>79.75</v>
      </c>
      <c r="T59" s="35">
        <f t="shared" si="5"/>
        <v>1.4550877192982457</v>
      </c>
      <c r="U59" s="2">
        <v>0.43</v>
      </c>
      <c r="V59" s="2">
        <v>0.51</v>
      </c>
      <c r="W59" s="2">
        <v>0.56999999999999995</v>
      </c>
      <c r="X59" s="2">
        <f t="shared" si="6"/>
        <v>1.5099999999999998</v>
      </c>
      <c r="Y59" s="9">
        <f t="shared" si="7"/>
        <v>0.5033333333333333</v>
      </c>
      <c r="Z59" s="34">
        <v>79.75</v>
      </c>
      <c r="AA59" s="37">
        <f t="shared" si="8"/>
        <v>2.1126754385964914</v>
      </c>
      <c r="AB59" s="2">
        <v>0.51</v>
      </c>
      <c r="AC59" s="2">
        <v>0.54</v>
      </c>
      <c r="AD59" s="2">
        <v>0.66</v>
      </c>
      <c r="AE59" s="2">
        <f t="shared" si="9"/>
        <v>1.71</v>
      </c>
      <c r="AF59" s="9">
        <f t="shared" si="10"/>
        <v>0.56999999999999995</v>
      </c>
      <c r="AG59" s="34">
        <v>79.75</v>
      </c>
      <c r="AH59" s="35">
        <f t="shared" si="11"/>
        <v>2.3924999999999996</v>
      </c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1:54" ht="15.75">
      <c r="A60" s="59"/>
      <c r="B60" s="56"/>
      <c r="C60" s="50"/>
      <c r="D60" s="56"/>
      <c r="E60" s="56"/>
      <c r="F60" s="2" t="s">
        <v>41</v>
      </c>
      <c r="G60" s="2">
        <v>0.83176000000000005</v>
      </c>
      <c r="H60" s="2">
        <v>0.90839999999999999</v>
      </c>
      <c r="I60" s="2">
        <v>1.0908</v>
      </c>
      <c r="J60" s="2">
        <f t="shared" si="0"/>
        <v>2.8309600000000001</v>
      </c>
      <c r="K60" s="9">
        <f t="shared" si="1"/>
        <v>0.94365333333333334</v>
      </c>
      <c r="L60" s="34">
        <v>44.4</v>
      </c>
      <c r="M60" s="35">
        <f t="shared" si="2"/>
        <v>2.2051688421052629</v>
      </c>
      <c r="N60" s="2">
        <v>0.57864000000000004</v>
      </c>
      <c r="O60" s="2">
        <v>0.64544000000000001</v>
      </c>
      <c r="P60" s="2">
        <v>0.76232</v>
      </c>
      <c r="Q60" s="2">
        <f t="shared" si="3"/>
        <v>1.9864000000000002</v>
      </c>
      <c r="R60" s="9">
        <f t="shared" si="4"/>
        <v>0.66213333333333335</v>
      </c>
      <c r="S60" s="34">
        <v>44.4</v>
      </c>
      <c r="T60" s="35">
        <f t="shared" si="5"/>
        <v>1.5473010526315789</v>
      </c>
      <c r="U60" s="2">
        <v>0.48708000000000001</v>
      </c>
      <c r="V60" s="2">
        <v>0.47105999999999998</v>
      </c>
      <c r="W60" s="2">
        <v>0.61878</v>
      </c>
      <c r="X60" s="2">
        <f t="shared" si="6"/>
        <v>1.5769199999999999</v>
      </c>
      <c r="Y60" s="9">
        <f t="shared" si="7"/>
        <v>0.52564</v>
      </c>
      <c r="Z60" s="34">
        <v>44.4</v>
      </c>
      <c r="AA60" s="37">
        <f t="shared" si="8"/>
        <v>1.2283376842105262</v>
      </c>
      <c r="AB60" s="2">
        <v>0.99299000000000004</v>
      </c>
      <c r="AC60" s="2">
        <v>1.04512</v>
      </c>
      <c r="AD60" s="2">
        <v>1.2702</v>
      </c>
      <c r="AE60" s="2">
        <f t="shared" si="9"/>
        <v>3.3083100000000001</v>
      </c>
      <c r="AF60" s="9">
        <f t="shared" si="10"/>
        <v>1.10277</v>
      </c>
      <c r="AG60" s="34">
        <v>44.4</v>
      </c>
      <c r="AH60" s="35">
        <f t="shared" si="11"/>
        <v>2.5769993684210526</v>
      </c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1:54" ht="15.75">
      <c r="A61" s="60"/>
      <c r="B61" s="57"/>
      <c r="C61" s="51"/>
      <c r="D61" s="57"/>
      <c r="E61" s="57"/>
      <c r="F61" s="2" t="s">
        <v>42</v>
      </c>
      <c r="G61" s="2">
        <v>1.8280000000000001E-2</v>
      </c>
      <c r="H61" s="2">
        <v>3.04E-2</v>
      </c>
      <c r="I61" s="2">
        <v>3.04E-2</v>
      </c>
      <c r="J61" s="2">
        <f t="shared" si="0"/>
        <v>7.9079999999999998E-2</v>
      </c>
      <c r="K61" s="9">
        <f t="shared" si="1"/>
        <v>2.6359999999999998E-2</v>
      </c>
      <c r="L61" s="34">
        <v>46</v>
      </c>
      <c r="M61" s="35">
        <f t="shared" si="2"/>
        <v>6.3818947368421045E-2</v>
      </c>
      <c r="N61" s="2">
        <v>1.022E-2</v>
      </c>
      <c r="O61" s="2">
        <v>1.6119999999999999E-2</v>
      </c>
      <c r="P61" s="2">
        <v>1.6119999999999999E-2</v>
      </c>
      <c r="Q61" s="2">
        <f t="shared" si="3"/>
        <v>4.2459999999999998E-2</v>
      </c>
      <c r="R61" s="9">
        <f t="shared" si="4"/>
        <v>1.4153333333333332E-2</v>
      </c>
      <c r="S61" s="34">
        <v>46</v>
      </c>
      <c r="T61" s="35">
        <f t="shared" si="5"/>
        <v>3.4265964912280698E-2</v>
      </c>
      <c r="U61" s="2">
        <v>1.026E-2</v>
      </c>
      <c r="V61" s="2">
        <v>1.6379999999999999E-2</v>
      </c>
      <c r="W61" s="2">
        <v>1.6379999999999999E-2</v>
      </c>
      <c r="X61" s="2">
        <f t="shared" si="6"/>
        <v>4.3019999999999996E-2</v>
      </c>
      <c r="Y61" s="9">
        <f t="shared" si="7"/>
        <v>1.4339999999999999E-2</v>
      </c>
      <c r="Z61" s="34">
        <v>46</v>
      </c>
      <c r="AA61" s="37">
        <f t="shared" si="8"/>
        <v>3.47178947368421E-2</v>
      </c>
      <c r="AB61" s="2">
        <v>2.044E-2</v>
      </c>
      <c r="AC61" s="2">
        <v>3.576E-2</v>
      </c>
      <c r="AD61" s="2">
        <v>3.576E-2</v>
      </c>
      <c r="AE61" s="2">
        <f t="shared" si="9"/>
        <v>9.196E-2</v>
      </c>
      <c r="AF61" s="9">
        <f t="shared" si="10"/>
        <v>3.0653333333333335E-2</v>
      </c>
      <c r="AG61" s="34">
        <v>46</v>
      </c>
      <c r="AH61" s="35">
        <f t="shared" si="11"/>
        <v>7.4213333333333339E-2</v>
      </c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1:54" ht="31.5">
      <c r="A62" s="3" t="s">
        <v>64</v>
      </c>
      <c r="B62" s="6">
        <v>45</v>
      </c>
      <c r="C62" s="43">
        <v>36</v>
      </c>
      <c r="D62" s="20">
        <v>35</v>
      </c>
      <c r="E62" s="6">
        <v>45</v>
      </c>
      <c r="F62" s="2" t="s">
        <v>44</v>
      </c>
      <c r="G62" s="2">
        <v>0.76500000000000001</v>
      </c>
      <c r="H62" s="2">
        <v>0.81</v>
      </c>
      <c r="I62" s="2">
        <v>0.99</v>
      </c>
      <c r="J62" s="2">
        <f t="shared" si="0"/>
        <v>2.5650000000000004</v>
      </c>
      <c r="K62" s="9">
        <f t="shared" si="1"/>
        <v>0.85500000000000009</v>
      </c>
      <c r="L62" s="34">
        <v>28.92</v>
      </c>
      <c r="M62" s="35">
        <f t="shared" si="2"/>
        <v>1.3014000000000003</v>
      </c>
      <c r="N62" s="2">
        <v>0.61499999999999999</v>
      </c>
      <c r="O62" s="2">
        <v>0.65</v>
      </c>
      <c r="P62" s="2">
        <v>0.79</v>
      </c>
      <c r="Q62" s="2">
        <f t="shared" si="3"/>
        <v>2.0550000000000002</v>
      </c>
      <c r="R62" s="9">
        <f t="shared" si="4"/>
        <v>0.68500000000000005</v>
      </c>
      <c r="S62" s="34">
        <v>28.92</v>
      </c>
      <c r="T62" s="35">
        <f t="shared" si="5"/>
        <v>1.042642105263158</v>
      </c>
      <c r="U62" s="2">
        <v>0.59499999999999997</v>
      </c>
      <c r="V62" s="2">
        <v>0.63</v>
      </c>
      <c r="W62" s="2">
        <v>0.77</v>
      </c>
      <c r="X62" s="2">
        <f t="shared" si="6"/>
        <v>1.9950000000000001</v>
      </c>
      <c r="Y62" s="9">
        <f t="shared" si="7"/>
        <v>0.66500000000000004</v>
      </c>
      <c r="Z62" s="34">
        <v>28.92</v>
      </c>
      <c r="AA62" s="37">
        <f t="shared" si="8"/>
        <v>1.0122000000000002</v>
      </c>
      <c r="AB62" s="2">
        <v>0.76500000000000001</v>
      </c>
      <c r="AC62" s="2">
        <v>0.81</v>
      </c>
      <c r="AD62" s="2">
        <v>0.99</v>
      </c>
      <c r="AE62" s="2">
        <f t="shared" si="9"/>
        <v>2.5650000000000004</v>
      </c>
      <c r="AF62" s="9">
        <f t="shared" si="10"/>
        <v>0.85500000000000009</v>
      </c>
      <c r="AG62" s="34">
        <v>28.92</v>
      </c>
      <c r="AH62" s="35">
        <f t="shared" si="11"/>
        <v>1.3014000000000003</v>
      </c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1:54" ht="15.75">
      <c r="A63" s="2" t="s">
        <v>65</v>
      </c>
      <c r="B63" s="6">
        <v>90</v>
      </c>
      <c r="C63" s="43">
        <v>90</v>
      </c>
      <c r="D63" s="20">
        <v>70</v>
      </c>
      <c r="E63" s="6">
        <v>180</v>
      </c>
      <c r="F63" s="2" t="s">
        <v>45</v>
      </c>
      <c r="G63" s="2">
        <v>1.44</v>
      </c>
      <c r="H63" s="2">
        <v>1.8</v>
      </c>
      <c r="I63" s="2">
        <v>1.8</v>
      </c>
      <c r="J63" s="2">
        <f t="shared" si="0"/>
        <v>5.04</v>
      </c>
      <c r="K63" s="9">
        <f t="shared" si="1"/>
        <v>1.68</v>
      </c>
      <c r="L63" s="34">
        <v>35</v>
      </c>
      <c r="M63" s="35">
        <f t="shared" si="2"/>
        <v>3.094736842105263</v>
      </c>
      <c r="N63" s="2">
        <v>1.41</v>
      </c>
      <c r="O63" s="2">
        <v>1.8</v>
      </c>
      <c r="P63" s="2">
        <v>1.8</v>
      </c>
      <c r="Q63" s="2">
        <f t="shared" si="3"/>
        <v>5.01</v>
      </c>
      <c r="R63" s="9">
        <f t="shared" si="4"/>
        <v>1.67</v>
      </c>
      <c r="S63" s="34">
        <v>35</v>
      </c>
      <c r="T63" s="35">
        <f t="shared" si="5"/>
        <v>3.0763157894736839</v>
      </c>
      <c r="U63" s="2">
        <v>1.2150000000000001</v>
      </c>
      <c r="V63" s="2">
        <v>1.23</v>
      </c>
      <c r="W63" s="2">
        <v>1.57</v>
      </c>
      <c r="X63" s="2">
        <f t="shared" si="6"/>
        <v>4.0150000000000006</v>
      </c>
      <c r="Y63" s="9">
        <f t="shared" si="7"/>
        <v>1.3383333333333336</v>
      </c>
      <c r="Z63" s="34">
        <v>35</v>
      </c>
      <c r="AA63" s="37">
        <f t="shared" si="8"/>
        <v>2.4653508771929831</v>
      </c>
      <c r="AB63" s="2">
        <v>3.05</v>
      </c>
      <c r="AC63" s="2">
        <v>3.25</v>
      </c>
      <c r="AD63" s="2">
        <v>3.95</v>
      </c>
      <c r="AE63" s="2">
        <f t="shared" si="9"/>
        <v>10.25</v>
      </c>
      <c r="AF63" s="9">
        <f t="shared" si="10"/>
        <v>3.4166666666666665</v>
      </c>
      <c r="AG63" s="34">
        <v>35</v>
      </c>
      <c r="AH63" s="35">
        <f t="shared" si="11"/>
        <v>6.2938596491228065</v>
      </c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1:54" ht="15.75">
      <c r="A64" s="2" t="s">
        <v>66</v>
      </c>
      <c r="B64" s="6">
        <v>6.3</v>
      </c>
      <c r="C64" s="43">
        <v>0</v>
      </c>
      <c r="D64" s="20">
        <v>4.9000000000000004</v>
      </c>
      <c r="E64" s="6">
        <v>9</v>
      </c>
      <c r="F64" s="2" t="s">
        <v>46</v>
      </c>
      <c r="G64" s="2">
        <v>0.126</v>
      </c>
      <c r="H64" s="2">
        <v>0.126</v>
      </c>
      <c r="I64" s="2">
        <v>0.126</v>
      </c>
      <c r="J64" s="2">
        <f t="shared" si="0"/>
        <v>0.378</v>
      </c>
      <c r="K64" s="9">
        <f t="shared" si="1"/>
        <v>0.126</v>
      </c>
      <c r="L64" s="34">
        <v>254</v>
      </c>
      <c r="M64" s="35">
        <f t="shared" si="2"/>
        <v>1.6844210526315788</v>
      </c>
      <c r="N64" s="2">
        <v>0</v>
      </c>
      <c r="O64" s="2">
        <v>0</v>
      </c>
      <c r="P64" s="2">
        <v>0</v>
      </c>
      <c r="Q64" s="2">
        <f t="shared" si="3"/>
        <v>0</v>
      </c>
      <c r="R64" s="9">
        <f t="shared" si="4"/>
        <v>0</v>
      </c>
      <c r="S64" s="34">
        <v>254</v>
      </c>
      <c r="T64" s="35">
        <f t="shared" si="5"/>
        <v>0</v>
      </c>
      <c r="U64" s="2">
        <v>9.8000000000000004E-2</v>
      </c>
      <c r="V64" s="2">
        <v>9.8000000000000004E-2</v>
      </c>
      <c r="W64" s="2">
        <v>9.8000000000000004E-2</v>
      </c>
      <c r="X64" s="2">
        <f t="shared" si="6"/>
        <v>0.29400000000000004</v>
      </c>
      <c r="Y64" s="9">
        <f t="shared" si="7"/>
        <v>9.8000000000000018E-2</v>
      </c>
      <c r="Z64" s="34">
        <v>254</v>
      </c>
      <c r="AA64" s="37">
        <f t="shared" si="8"/>
        <v>1.3101052631578949</v>
      </c>
      <c r="AB64" s="2">
        <v>0.18</v>
      </c>
      <c r="AC64" s="2">
        <v>0.18</v>
      </c>
      <c r="AD64" s="2">
        <v>0.18</v>
      </c>
      <c r="AE64" s="2">
        <f t="shared" si="9"/>
        <v>0.54</v>
      </c>
      <c r="AF64" s="9">
        <f t="shared" si="10"/>
        <v>0.18000000000000002</v>
      </c>
      <c r="AG64" s="34">
        <v>254</v>
      </c>
      <c r="AH64" s="35">
        <f t="shared" si="11"/>
        <v>2.4063157894736844</v>
      </c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1:54" ht="31.5">
      <c r="A65" s="52" t="s">
        <v>86</v>
      </c>
      <c r="B65" s="55">
        <v>35.1</v>
      </c>
      <c r="C65" s="49">
        <v>30.6</v>
      </c>
      <c r="D65" s="55">
        <v>27.3</v>
      </c>
      <c r="E65" s="6">
        <v>5.4</v>
      </c>
      <c r="F65" s="3" t="s">
        <v>92</v>
      </c>
      <c r="G65" s="2">
        <v>8.7999999999999995E-2</v>
      </c>
      <c r="H65" s="2">
        <v>8.7999999999999995E-2</v>
      </c>
      <c r="I65" s="2">
        <v>8.7999999999999995E-2</v>
      </c>
      <c r="J65" s="2">
        <f t="shared" si="0"/>
        <v>0.26400000000000001</v>
      </c>
      <c r="K65" s="9">
        <f t="shared" si="1"/>
        <v>8.8000000000000009E-2</v>
      </c>
      <c r="L65" s="34">
        <v>140.1</v>
      </c>
      <c r="M65" s="35">
        <f t="shared" si="2"/>
        <v>0.64888421052631584</v>
      </c>
      <c r="N65" s="2">
        <v>8.7999999999999995E-2</v>
      </c>
      <c r="O65" s="2">
        <v>8.7999999999999995E-2</v>
      </c>
      <c r="P65" s="2">
        <v>8.7999999999999995E-2</v>
      </c>
      <c r="Q65" s="2">
        <f t="shared" si="3"/>
        <v>0.26400000000000001</v>
      </c>
      <c r="R65" s="9">
        <f t="shared" si="4"/>
        <v>8.8000000000000009E-2</v>
      </c>
      <c r="S65" s="34">
        <v>140.1</v>
      </c>
      <c r="T65" s="35">
        <f t="shared" si="5"/>
        <v>0.64888421052631584</v>
      </c>
      <c r="U65" s="2">
        <v>8.7999999999999995E-2</v>
      </c>
      <c r="V65" s="2">
        <v>8.7999999999999995E-2</v>
      </c>
      <c r="W65" s="2">
        <v>8.7999999999999995E-2</v>
      </c>
      <c r="X65" s="2">
        <f t="shared" si="6"/>
        <v>0.26400000000000001</v>
      </c>
      <c r="Y65" s="9">
        <f t="shared" si="7"/>
        <v>8.8000000000000009E-2</v>
      </c>
      <c r="Z65" s="34">
        <v>140.1</v>
      </c>
      <c r="AA65" s="37">
        <f t="shared" si="8"/>
        <v>0.64888421052631584</v>
      </c>
      <c r="AB65" s="2">
        <v>0.108</v>
      </c>
      <c r="AC65" s="2">
        <v>0.108</v>
      </c>
      <c r="AD65" s="2">
        <v>0.108</v>
      </c>
      <c r="AE65" s="2">
        <f t="shared" si="9"/>
        <v>0.32400000000000001</v>
      </c>
      <c r="AF65" s="9">
        <f t="shared" si="10"/>
        <v>0.108</v>
      </c>
      <c r="AG65" s="34">
        <v>140.1</v>
      </c>
      <c r="AH65" s="35">
        <f t="shared" si="11"/>
        <v>0.79635789473684204</v>
      </c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1:54" ht="15.75">
      <c r="A66" s="53"/>
      <c r="B66" s="56"/>
      <c r="C66" s="50"/>
      <c r="D66" s="56"/>
      <c r="E66" s="55">
        <v>36</v>
      </c>
      <c r="F66" s="3" t="s">
        <v>101</v>
      </c>
      <c r="G66" s="2">
        <v>0</v>
      </c>
      <c r="H66" s="2">
        <v>0</v>
      </c>
      <c r="I66" s="2">
        <v>0</v>
      </c>
      <c r="J66" s="2">
        <f t="shared" si="0"/>
        <v>0</v>
      </c>
      <c r="K66" s="9">
        <f t="shared" si="1"/>
        <v>0</v>
      </c>
      <c r="L66" s="34">
        <v>0</v>
      </c>
      <c r="M66" s="35">
        <f t="shared" si="2"/>
        <v>0</v>
      </c>
      <c r="N66" s="2">
        <v>0</v>
      </c>
      <c r="O66" s="2">
        <v>0</v>
      </c>
      <c r="P66" s="2">
        <v>0</v>
      </c>
      <c r="Q66" s="2">
        <f t="shared" si="3"/>
        <v>0</v>
      </c>
      <c r="R66" s="9">
        <f t="shared" si="4"/>
        <v>0</v>
      </c>
      <c r="S66" s="34">
        <v>0</v>
      </c>
      <c r="T66" s="35">
        <f t="shared" si="5"/>
        <v>0</v>
      </c>
      <c r="U66" s="2">
        <v>0</v>
      </c>
      <c r="V66" s="2">
        <v>0</v>
      </c>
      <c r="W66" s="2">
        <v>0</v>
      </c>
      <c r="X66" s="2">
        <f t="shared" si="6"/>
        <v>0</v>
      </c>
      <c r="Y66" s="9">
        <f t="shared" si="7"/>
        <v>0</v>
      </c>
      <c r="Z66" s="34">
        <v>0</v>
      </c>
      <c r="AA66" s="37">
        <f t="shared" si="8"/>
        <v>0</v>
      </c>
      <c r="AB66" s="2">
        <v>0</v>
      </c>
      <c r="AC66" s="2">
        <v>0</v>
      </c>
      <c r="AD66" s="2">
        <v>0</v>
      </c>
      <c r="AE66" s="2">
        <f t="shared" si="9"/>
        <v>0</v>
      </c>
      <c r="AF66" s="9">
        <f t="shared" si="10"/>
        <v>0</v>
      </c>
      <c r="AG66" s="34">
        <v>0</v>
      </c>
      <c r="AH66" s="35">
        <f t="shared" si="11"/>
        <v>0</v>
      </c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1:54" ht="47.25">
      <c r="A67" s="53"/>
      <c r="B67" s="56"/>
      <c r="C67" s="50"/>
      <c r="D67" s="82"/>
      <c r="E67" s="82"/>
      <c r="F67" s="3" t="s">
        <v>95</v>
      </c>
      <c r="G67" s="2">
        <v>0.59323999999999999</v>
      </c>
      <c r="H67" s="2">
        <v>0.65376999999999996</v>
      </c>
      <c r="I67" s="2">
        <v>0.89590999999999998</v>
      </c>
      <c r="J67" s="2">
        <f t="shared" si="0"/>
        <v>2.1429200000000002</v>
      </c>
      <c r="K67" s="9">
        <f t="shared" si="1"/>
        <v>0.71430666666666676</v>
      </c>
      <c r="L67" s="34">
        <v>161.87</v>
      </c>
      <c r="M67" s="35">
        <f t="shared" si="2"/>
        <v>6.0855168491228078</v>
      </c>
      <c r="N67" s="2">
        <v>0.47905999999999999</v>
      </c>
      <c r="O67" s="2">
        <v>0.52981999999999996</v>
      </c>
      <c r="P67" s="2">
        <v>0.72353999999999996</v>
      </c>
      <c r="Q67" s="2">
        <f t="shared" si="3"/>
        <v>1.7324199999999998</v>
      </c>
      <c r="R67" s="9">
        <f t="shared" si="4"/>
        <v>0.57747333333333328</v>
      </c>
      <c r="S67" s="34">
        <v>161.87</v>
      </c>
      <c r="T67" s="35">
        <f t="shared" si="5"/>
        <v>4.9197688666666659</v>
      </c>
      <c r="U67" s="2">
        <v>0.45989999999999998</v>
      </c>
      <c r="V67" s="2">
        <v>0.39029999999999998</v>
      </c>
      <c r="W67" s="2">
        <v>0.63029999999999997</v>
      </c>
      <c r="X67" s="2">
        <f t="shared" si="6"/>
        <v>1.4804999999999999</v>
      </c>
      <c r="Y67" s="9">
        <f t="shared" si="7"/>
        <v>0.49349999999999999</v>
      </c>
      <c r="Z67" s="34">
        <v>161.87</v>
      </c>
      <c r="AA67" s="37">
        <f t="shared" si="8"/>
        <v>4.2043602631578949</v>
      </c>
      <c r="AB67" s="2">
        <v>0.65812000000000004</v>
      </c>
      <c r="AC67" s="2">
        <v>0.72855000000000003</v>
      </c>
      <c r="AD67" s="2">
        <v>0.97069000000000005</v>
      </c>
      <c r="AE67" s="2">
        <f t="shared" si="9"/>
        <v>2.3573599999999999</v>
      </c>
      <c r="AF67" s="9">
        <f t="shared" si="10"/>
        <v>0.78578666666666663</v>
      </c>
      <c r="AG67" s="34">
        <v>161.87</v>
      </c>
      <c r="AH67" s="35">
        <f t="shared" si="11"/>
        <v>6.6944888280701749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ht="15.75">
      <c r="A68" s="53"/>
      <c r="B68" s="56"/>
      <c r="C68" s="50"/>
      <c r="D68" s="82"/>
      <c r="E68" s="82"/>
      <c r="F68" s="2" t="s">
        <v>91</v>
      </c>
      <c r="G68" s="2">
        <v>0</v>
      </c>
      <c r="H68" s="2">
        <v>0</v>
      </c>
      <c r="I68" s="2">
        <v>0</v>
      </c>
      <c r="J68" s="2">
        <f t="shared" si="0"/>
        <v>0</v>
      </c>
      <c r="K68" s="9">
        <f t="shared" si="1"/>
        <v>0</v>
      </c>
      <c r="L68" s="34">
        <v>0</v>
      </c>
      <c r="M68" s="35">
        <f t="shared" si="2"/>
        <v>0</v>
      </c>
      <c r="N68" s="2">
        <v>0</v>
      </c>
      <c r="O68" s="2">
        <v>0</v>
      </c>
      <c r="P68" s="2">
        <v>0</v>
      </c>
      <c r="Q68" s="2">
        <f t="shared" si="3"/>
        <v>0</v>
      </c>
      <c r="R68" s="9">
        <f t="shared" si="4"/>
        <v>0</v>
      </c>
      <c r="S68" s="34">
        <v>0</v>
      </c>
      <c r="T68" s="35">
        <f t="shared" si="5"/>
        <v>0</v>
      </c>
      <c r="U68" s="2">
        <v>0</v>
      </c>
      <c r="V68" s="2">
        <v>0</v>
      </c>
      <c r="W68" s="2">
        <v>0</v>
      </c>
      <c r="X68" s="2">
        <f t="shared" si="6"/>
        <v>0</v>
      </c>
      <c r="Y68" s="9">
        <f t="shared" si="7"/>
        <v>0</v>
      </c>
      <c r="Z68" s="34">
        <v>0</v>
      </c>
      <c r="AA68" s="37">
        <f t="shared" si="8"/>
        <v>0</v>
      </c>
      <c r="AB68" s="2">
        <v>0</v>
      </c>
      <c r="AC68" s="2">
        <v>0</v>
      </c>
      <c r="AD68" s="2">
        <v>0</v>
      </c>
      <c r="AE68" s="2">
        <f t="shared" si="9"/>
        <v>0</v>
      </c>
      <c r="AF68" s="9">
        <f t="shared" si="10"/>
        <v>0</v>
      </c>
      <c r="AG68" s="34">
        <v>0</v>
      </c>
      <c r="AH68" s="35">
        <f t="shared" si="11"/>
        <v>0</v>
      </c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ht="30.75" customHeight="1">
      <c r="A69" s="54"/>
      <c r="B69" s="57"/>
      <c r="C69" s="51"/>
      <c r="D69" s="83"/>
      <c r="E69" s="83"/>
      <c r="F69" s="2" t="s">
        <v>47</v>
      </c>
      <c r="G69" s="2">
        <v>8.276E-2</v>
      </c>
      <c r="H69" s="2">
        <v>0.11476</v>
      </c>
      <c r="I69" s="2">
        <v>0.11476</v>
      </c>
      <c r="J69" s="2">
        <f t="shared" si="0"/>
        <v>0.31228</v>
      </c>
      <c r="K69" s="9">
        <f t="shared" si="1"/>
        <v>0.10409333333333333</v>
      </c>
      <c r="L69" s="34">
        <v>202</v>
      </c>
      <c r="M69" s="35">
        <f t="shared" si="2"/>
        <v>1.10667649122807</v>
      </c>
      <c r="N69" s="2">
        <v>0.1014</v>
      </c>
      <c r="O69" s="2">
        <v>0.12540000000000001</v>
      </c>
      <c r="P69" s="2">
        <v>0.12540000000000001</v>
      </c>
      <c r="Q69" s="2">
        <f t="shared" si="3"/>
        <v>0.35220000000000001</v>
      </c>
      <c r="R69" s="9">
        <f t="shared" si="4"/>
        <v>0.1174</v>
      </c>
      <c r="S69" s="34">
        <v>202</v>
      </c>
      <c r="T69" s="35">
        <f t="shared" si="5"/>
        <v>1.2481473684210527</v>
      </c>
      <c r="U69" s="2">
        <v>7.5499999999999998E-2</v>
      </c>
      <c r="V69" s="2">
        <v>0.1075</v>
      </c>
      <c r="W69" s="2">
        <v>0.1075</v>
      </c>
      <c r="X69" s="2">
        <f t="shared" si="6"/>
        <v>0.29049999999999998</v>
      </c>
      <c r="Y69" s="9">
        <f t="shared" si="7"/>
        <v>9.6833333333333327E-2</v>
      </c>
      <c r="Z69" s="34">
        <v>202</v>
      </c>
      <c r="AA69" s="37">
        <f t="shared" si="8"/>
        <v>1.0294912280701753</v>
      </c>
      <c r="AB69" s="2">
        <v>0.10076</v>
      </c>
      <c r="AC69" s="2">
        <v>0.13275999999999999</v>
      </c>
      <c r="AD69" s="2">
        <v>0.13275999999999999</v>
      </c>
      <c r="AE69" s="2">
        <f t="shared" si="9"/>
        <v>0.36627999999999999</v>
      </c>
      <c r="AF69" s="9">
        <f t="shared" si="10"/>
        <v>0.12209333333333333</v>
      </c>
      <c r="AG69" s="34">
        <v>202</v>
      </c>
      <c r="AH69" s="35">
        <f t="shared" si="11"/>
        <v>1.2980449122807018</v>
      </c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15.75">
      <c r="A70" s="2" t="s">
        <v>67</v>
      </c>
      <c r="B70" s="6">
        <v>18.899999999999999</v>
      </c>
      <c r="C70" s="43">
        <v>16.2</v>
      </c>
      <c r="D70" s="20">
        <v>14.7</v>
      </c>
      <c r="E70" s="6">
        <v>31.5</v>
      </c>
      <c r="F70" s="2" t="s">
        <v>51</v>
      </c>
      <c r="G70" s="2">
        <v>0.31501499999999999</v>
      </c>
      <c r="H70" s="2">
        <v>0.33960000000000001</v>
      </c>
      <c r="I70" s="2">
        <v>0.41639999999999999</v>
      </c>
      <c r="J70" s="2">
        <f t="shared" si="0"/>
        <v>1.0710150000000001</v>
      </c>
      <c r="K70" s="9">
        <f t="shared" si="1"/>
        <v>0.35700500000000002</v>
      </c>
      <c r="L70" s="34">
        <v>260</v>
      </c>
      <c r="M70" s="35">
        <f t="shared" si="2"/>
        <v>4.885331578947369</v>
      </c>
      <c r="N70" s="2">
        <v>0.27025700000000002</v>
      </c>
      <c r="O70" s="2">
        <v>0.28985</v>
      </c>
      <c r="P70" s="2">
        <v>0.35815000000000002</v>
      </c>
      <c r="Q70" s="2">
        <f t="shared" si="3"/>
        <v>0.9182570000000001</v>
      </c>
      <c r="R70" s="9">
        <f t="shared" si="4"/>
        <v>0.3060856666666667</v>
      </c>
      <c r="S70" s="34">
        <v>260</v>
      </c>
      <c r="T70" s="35">
        <f t="shared" si="5"/>
        <v>4.1885407017543868</v>
      </c>
      <c r="U70" s="2">
        <v>0.24056</v>
      </c>
      <c r="V70" s="2">
        <v>0.26912000000000003</v>
      </c>
      <c r="W70" s="2">
        <v>0.31231999999999999</v>
      </c>
      <c r="X70" s="2">
        <f t="shared" si="6"/>
        <v>0.82200000000000006</v>
      </c>
      <c r="Y70" s="9">
        <f t="shared" si="7"/>
        <v>0.27400000000000002</v>
      </c>
      <c r="Z70" s="34">
        <v>260</v>
      </c>
      <c r="AA70" s="37">
        <f t="shared" si="8"/>
        <v>3.749473684210527</v>
      </c>
      <c r="AB70" s="2">
        <v>0.51385999999999998</v>
      </c>
      <c r="AC70" s="2">
        <v>0.55291999999999997</v>
      </c>
      <c r="AD70" s="2">
        <v>0.69230000000000003</v>
      </c>
      <c r="AE70" s="2">
        <f t="shared" si="9"/>
        <v>1.75908</v>
      </c>
      <c r="AF70" s="9">
        <f t="shared" si="10"/>
        <v>0.58635999999999999</v>
      </c>
      <c r="AG70" s="34">
        <v>260</v>
      </c>
      <c r="AH70" s="35">
        <f t="shared" si="11"/>
        <v>8.0238736842105265</v>
      </c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  <row r="71" spans="1:54" ht="15.75">
      <c r="A71" s="2" t="s">
        <v>68</v>
      </c>
      <c r="B71" s="6">
        <v>9.9</v>
      </c>
      <c r="C71" s="43">
        <v>8.1</v>
      </c>
      <c r="D71" s="20">
        <v>7.7</v>
      </c>
      <c r="E71" s="6">
        <v>9</v>
      </c>
      <c r="F71" s="2" t="s">
        <v>48</v>
      </c>
      <c r="G71" s="2">
        <v>0.17641000000000001</v>
      </c>
      <c r="H71" s="2">
        <v>0.1736</v>
      </c>
      <c r="I71" s="2">
        <v>0.22239999999999999</v>
      </c>
      <c r="J71" s="2">
        <f t="shared" ref="J71:J76" si="12">G71+H71+I71</f>
        <v>0.57241000000000009</v>
      </c>
      <c r="K71" s="9">
        <f t="shared" ref="K71:K76" si="13">J71/3</f>
        <v>0.19080333333333335</v>
      </c>
      <c r="L71" s="34">
        <v>88</v>
      </c>
      <c r="M71" s="35">
        <f t="shared" ref="M71:M76" si="14">K71*L71/19</f>
        <v>0.883720701754386</v>
      </c>
      <c r="N71" s="2">
        <v>0.14255999999999999</v>
      </c>
      <c r="O71" s="2">
        <v>0.14449999999999999</v>
      </c>
      <c r="P71" s="2">
        <v>0.17949999999999999</v>
      </c>
      <c r="Q71" s="2">
        <f t="shared" ref="Q71:Q76" si="15">N71+O71+P71</f>
        <v>0.46655999999999997</v>
      </c>
      <c r="R71" s="9">
        <f t="shared" ref="R71:R76" si="16">Q71/3</f>
        <v>0.15551999999999999</v>
      </c>
      <c r="S71" s="34">
        <v>88</v>
      </c>
      <c r="T71" s="35">
        <f t="shared" ref="T71:T76" si="17">R71*S71/19</f>
        <v>0.72030315789473676</v>
      </c>
      <c r="U71" s="2">
        <v>0.12526000000000001</v>
      </c>
      <c r="V71" s="2">
        <v>0.13116</v>
      </c>
      <c r="W71" s="2">
        <v>0.16916</v>
      </c>
      <c r="X71" s="2">
        <f t="shared" ref="X71:X76" si="18">U71+V71+W71</f>
        <v>0.42557999999999996</v>
      </c>
      <c r="Y71" s="9">
        <f t="shared" ref="Y71:Y76" si="19">X71/3</f>
        <v>0.14185999999999999</v>
      </c>
      <c r="Z71" s="34">
        <v>88</v>
      </c>
      <c r="AA71" s="37">
        <f t="shared" ref="AA71:AA76" si="20">Y71*Z71/19</f>
        <v>0.65703578947368424</v>
      </c>
      <c r="AB71" s="2">
        <v>0.15751000000000001</v>
      </c>
      <c r="AC71" s="2">
        <v>0.15584000000000001</v>
      </c>
      <c r="AD71" s="2">
        <v>0.20064000000000001</v>
      </c>
      <c r="AE71" s="2">
        <f t="shared" ref="AE71:AE76" si="21">AB71+AC71+AD71</f>
        <v>0.51399000000000006</v>
      </c>
      <c r="AF71" s="9">
        <f t="shared" ref="AF71:AF76" si="22">AE71/3</f>
        <v>0.17133000000000001</v>
      </c>
      <c r="AG71" s="34">
        <v>88</v>
      </c>
      <c r="AH71" s="35">
        <f t="shared" ref="AH71:AH76" si="23">AF71*AG71/19</f>
        <v>0.79352842105263155</v>
      </c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</row>
    <row r="72" spans="1:54" ht="15.75">
      <c r="A72" s="2" t="s">
        <v>69</v>
      </c>
      <c r="B72" s="6">
        <v>21.6</v>
      </c>
      <c r="C72" s="43">
        <v>18</v>
      </c>
      <c r="D72" s="20">
        <v>16.8</v>
      </c>
      <c r="E72" s="6">
        <v>36</v>
      </c>
      <c r="F72" s="2" t="s">
        <v>49</v>
      </c>
      <c r="G72" s="2">
        <v>0.42003000000000001</v>
      </c>
      <c r="H72" s="2">
        <v>0.34699999999999998</v>
      </c>
      <c r="I72" s="2">
        <v>0.51700000000000002</v>
      </c>
      <c r="J72" s="2">
        <f t="shared" si="12"/>
        <v>1.28403</v>
      </c>
      <c r="K72" s="9">
        <f t="shared" si="13"/>
        <v>0.42801</v>
      </c>
      <c r="L72" s="34">
        <v>121</v>
      </c>
      <c r="M72" s="35">
        <f t="shared" si="14"/>
        <v>2.7257478947368421</v>
      </c>
      <c r="N72" s="2">
        <v>0.35119</v>
      </c>
      <c r="O72" s="2">
        <v>0.28247</v>
      </c>
      <c r="P72" s="2">
        <v>0.43752999999999997</v>
      </c>
      <c r="Q72" s="2">
        <f t="shared" si="15"/>
        <v>1.0711900000000001</v>
      </c>
      <c r="R72" s="9">
        <f t="shared" si="16"/>
        <v>0.35706333333333334</v>
      </c>
      <c r="S72" s="34">
        <v>121</v>
      </c>
      <c r="T72" s="35">
        <f t="shared" si="17"/>
        <v>2.2739296491228074</v>
      </c>
      <c r="U72" s="2">
        <v>0.3155</v>
      </c>
      <c r="V72" s="2">
        <v>0.29120000000000001</v>
      </c>
      <c r="W72" s="2">
        <v>0.36343999999999999</v>
      </c>
      <c r="X72" s="2">
        <f t="shared" si="18"/>
        <v>0.97014</v>
      </c>
      <c r="Y72" s="9">
        <f t="shared" si="19"/>
        <v>0.32338</v>
      </c>
      <c r="Z72" s="34">
        <v>121</v>
      </c>
      <c r="AA72" s="37">
        <f t="shared" si="20"/>
        <v>2.0594199999999998</v>
      </c>
      <c r="AB72" s="2">
        <v>0.65144000000000002</v>
      </c>
      <c r="AC72" s="2">
        <v>0.60150999999999999</v>
      </c>
      <c r="AD72" s="2">
        <v>0.83848999999999996</v>
      </c>
      <c r="AE72" s="2">
        <f t="shared" si="21"/>
        <v>2.09144</v>
      </c>
      <c r="AF72" s="9">
        <f t="shared" si="22"/>
        <v>0.69714666666666669</v>
      </c>
      <c r="AG72" s="34">
        <v>121</v>
      </c>
      <c r="AH72" s="35">
        <f t="shared" si="23"/>
        <v>4.4397235087719302</v>
      </c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</row>
    <row r="73" spans="1:54" ht="15.75">
      <c r="A73" s="2" t="s">
        <v>75</v>
      </c>
      <c r="B73" s="6">
        <v>5.4</v>
      </c>
      <c r="C73" s="43">
        <v>3.6</v>
      </c>
      <c r="D73" s="20">
        <v>4.2</v>
      </c>
      <c r="E73" s="6">
        <v>4.5</v>
      </c>
      <c r="F73" s="2" t="s">
        <v>76</v>
      </c>
      <c r="G73" s="2">
        <v>9.1800000000000007E-2</v>
      </c>
      <c r="H73" s="2">
        <v>9.7199999999999995E-2</v>
      </c>
      <c r="I73" s="2">
        <v>0.1188</v>
      </c>
      <c r="J73" s="2">
        <f t="shared" si="12"/>
        <v>0.30780000000000002</v>
      </c>
      <c r="K73" s="9">
        <f t="shared" si="13"/>
        <v>0.10260000000000001</v>
      </c>
      <c r="L73" s="34">
        <v>9.6</v>
      </c>
      <c r="M73" s="35">
        <f t="shared" si="14"/>
        <v>5.1840000000000004E-2</v>
      </c>
      <c r="N73" s="2">
        <v>6.1199999999999997E-2</v>
      </c>
      <c r="O73" s="2">
        <v>6.4799999999999996E-2</v>
      </c>
      <c r="P73" s="2">
        <v>7.9200000000000007E-2</v>
      </c>
      <c r="Q73" s="2">
        <f t="shared" si="15"/>
        <v>0.20519999999999999</v>
      </c>
      <c r="R73" s="9">
        <f t="shared" si="16"/>
        <v>6.8400000000000002E-2</v>
      </c>
      <c r="S73" s="34">
        <v>9.6</v>
      </c>
      <c r="T73" s="35">
        <f t="shared" si="17"/>
        <v>3.456E-2</v>
      </c>
      <c r="U73" s="2">
        <v>7.1400000000000005E-2</v>
      </c>
      <c r="V73" s="2">
        <v>7.5600000000000001E-2</v>
      </c>
      <c r="W73" s="2">
        <v>9.2399999999999996E-2</v>
      </c>
      <c r="X73" s="2">
        <f t="shared" si="18"/>
        <v>0.2394</v>
      </c>
      <c r="Y73" s="9">
        <f t="shared" si="19"/>
        <v>7.9799999999999996E-2</v>
      </c>
      <c r="Z73" s="34">
        <v>9.6</v>
      </c>
      <c r="AA73" s="37">
        <f t="shared" si="20"/>
        <v>4.0320000000000002E-2</v>
      </c>
      <c r="AB73" s="2">
        <v>7.6499999999999999E-2</v>
      </c>
      <c r="AC73" s="2">
        <v>8.1000000000000003E-2</v>
      </c>
      <c r="AD73" s="2">
        <v>9.9000000000000005E-2</v>
      </c>
      <c r="AE73" s="2">
        <f t="shared" si="21"/>
        <v>0.25650000000000001</v>
      </c>
      <c r="AF73" s="9">
        <f t="shared" si="22"/>
        <v>8.5500000000000007E-2</v>
      </c>
      <c r="AG73" s="34">
        <v>9.6</v>
      </c>
      <c r="AH73" s="35">
        <f t="shared" si="23"/>
        <v>4.3200000000000002E-2</v>
      </c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</row>
    <row r="74" spans="1:54" ht="15.75">
      <c r="A74" s="15" t="s">
        <v>50</v>
      </c>
      <c r="B74" s="14">
        <v>18</v>
      </c>
      <c r="C74" s="41">
        <v>6.3</v>
      </c>
      <c r="D74" s="18">
        <v>14</v>
      </c>
      <c r="E74" s="14">
        <v>13.5</v>
      </c>
      <c r="F74" s="2" t="s">
        <v>84</v>
      </c>
      <c r="G74" s="2">
        <v>0.3</v>
      </c>
      <c r="H74" s="2">
        <v>0.3</v>
      </c>
      <c r="I74" s="2">
        <v>0.42</v>
      </c>
      <c r="J74" s="2">
        <f t="shared" si="12"/>
        <v>1.02</v>
      </c>
      <c r="K74" s="9">
        <f t="shared" si="13"/>
        <v>0.34</v>
      </c>
      <c r="L74" s="34">
        <v>83.67</v>
      </c>
      <c r="M74" s="35">
        <f t="shared" si="14"/>
        <v>1.4972526315789474</v>
      </c>
      <c r="N74" s="2">
        <v>0.12</v>
      </c>
      <c r="O74" s="2">
        <v>0.09</v>
      </c>
      <c r="P74" s="2">
        <v>0.15</v>
      </c>
      <c r="Q74" s="2">
        <f t="shared" si="15"/>
        <v>0.36</v>
      </c>
      <c r="R74" s="9">
        <f t="shared" si="16"/>
        <v>0.12</v>
      </c>
      <c r="S74" s="34">
        <v>83.67</v>
      </c>
      <c r="T74" s="35">
        <f t="shared" si="17"/>
        <v>0.52844210526315794</v>
      </c>
      <c r="U74" s="2">
        <v>0.21</v>
      </c>
      <c r="V74" s="2">
        <v>0.21</v>
      </c>
      <c r="W74" s="2">
        <v>0.35</v>
      </c>
      <c r="X74" s="2">
        <f t="shared" si="18"/>
        <v>0.77</v>
      </c>
      <c r="Y74" s="9">
        <f t="shared" si="19"/>
        <v>0.25666666666666665</v>
      </c>
      <c r="Z74" s="34">
        <v>83.67</v>
      </c>
      <c r="AA74" s="37">
        <f t="shared" si="20"/>
        <v>1.1302789473684212</v>
      </c>
      <c r="AB74" s="2">
        <v>0.27</v>
      </c>
      <c r="AC74" s="2">
        <v>0.19500000000000001</v>
      </c>
      <c r="AD74" s="2">
        <v>0.34499999999999997</v>
      </c>
      <c r="AE74" s="2">
        <f t="shared" si="21"/>
        <v>0.81</v>
      </c>
      <c r="AF74" s="9">
        <f t="shared" si="22"/>
        <v>0.27</v>
      </c>
      <c r="AG74" s="34">
        <v>83.67</v>
      </c>
      <c r="AH74" s="35">
        <f t="shared" si="23"/>
        <v>1.1889947368421054</v>
      </c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</row>
    <row r="75" spans="1:54" ht="15.75">
      <c r="A75" s="2" t="s">
        <v>70</v>
      </c>
      <c r="B75" s="6">
        <v>0</v>
      </c>
      <c r="C75" s="43">
        <v>0</v>
      </c>
      <c r="D75" s="20">
        <v>0</v>
      </c>
      <c r="E75" s="6">
        <v>13.5</v>
      </c>
      <c r="F75" s="2" t="s">
        <v>102</v>
      </c>
      <c r="G75" s="2">
        <v>0</v>
      </c>
      <c r="H75" s="2">
        <v>0</v>
      </c>
      <c r="I75" s="2">
        <v>0</v>
      </c>
      <c r="J75" s="2">
        <f t="shared" si="12"/>
        <v>0</v>
      </c>
      <c r="K75" s="9">
        <f t="shared" si="13"/>
        <v>0</v>
      </c>
      <c r="L75" s="34">
        <v>0</v>
      </c>
      <c r="M75" s="35">
        <f t="shared" si="14"/>
        <v>0</v>
      </c>
      <c r="N75" s="2">
        <v>0</v>
      </c>
      <c r="O75" s="2">
        <v>0</v>
      </c>
      <c r="P75" s="2">
        <v>0</v>
      </c>
      <c r="Q75" s="2">
        <f t="shared" si="15"/>
        <v>0</v>
      </c>
      <c r="R75" s="9">
        <f t="shared" si="16"/>
        <v>0</v>
      </c>
      <c r="S75" s="34">
        <v>0</v>
      </c>
      <c r="T75" s="35">
        <f t="shared" si="17"/>
        <v>0</v>
      </c>
      <c r="U75" s="2">
        <v>0</v>
      </c>
      <c r="V75" s="2">
        <v>0</v>
      </c>
      <c r="W75" s="2">
        <v>0</v>
      </c>
      <c r="X75" s="2">
        <f t="shared" si="18"/>
        <v>0</v>
      </c>
      <c r="Y75" s="9">
        <f t="shared" si="19"/>
        <v>0</v>
      </c>
      <c r="Z75" s="34">
        <v>0</v>
      </c>
      <c r="AA75" s="37">
        <f t="shared" si="20"/>
        <v>0</v>
      </c>
      <c r="AB75" s="2">
        <v>0.22500000000000001</v>
      </c>
      <c r="AC75" s="2">
        <v>0.22500000000000001</v>
      </c>
      <c r="AD75" s="2">
        <v>0.315</v>
      </c>
      <c r="AE75" s="2">
        <f t="shared" si="21"/>
        <v>0.76500000000000001</v>
      </c>
      <c r="AF75" s="9">
        <f t="shared" si="22"/>
        <v>0.255</v>
      </c>
      <c r="AG75" s="34">
        <v>86</v>
      </c>
      <c r="AH75" s="35">
        <f t="shared" si="23"/>
        <v>1.1542105263157894</v>
      </c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</row>
    <row r="76" spans="1:54" ht="15.75">
      <c r="A76" s="2" t="s">
        <v>71</v>
      </c>
      <c r="B76" s="6">
        <v>0</v>
      </c>
      <c r="C76" s="43">
        <v>0</v>
      </c>
      <c r="D76" s="20">
        <v>0</v>
      </c>
      <c r="E76" s="6">
        <v>4.5</v>
      </c>
      <c r="F76" s="2" t="s">
        <v>94</v>
      </c>
      <c r="G76" s="2">
        <v>0</v>
      </c>
      <c r="H76" s="2">
        <v>0</v>
      </c>
      <c r="I76" s="2">
        <v>0</v>
      </c>
      <c r="J76" s="2">
        <f t="shared" si="12"/>
        <v>0</v>
      </c>
      <c r="K76" s="9">
        <f t="shared" si="13"/>
        <v>0</v>
      </c>
      <c r="L76" s="34">
        <v>0</v>
      </c>
      <c r="M76" s="35">
        <f t="shared" si="14"/>
        <v>0</v>
      </c>
      <c r="N76" s="2">
        <v>0</v>
      </c>
      <c r="O76" s="2">
        <v>0</v>
      </c>
      <c r="P76" s="2">
        <v>0</v>
      </c>
      <c r="Q76" s="2">
        <f t="shared" si="15"/>
        <v>0</v>
      </c>
      <c r="R76" s="9">
        <f t="shared" si="16"/>
        <v>0</v>
      </c>
      <c r="S76" s="34">
        <v>0</v>
      </c>
      <c r="T76" s="35">
        <f t="shared" si="17"/>
        <v>0</v>
      </c>
      <c r="U76" s="2">
        <v>0</v>
      </c>
      <c r="V76" s="2">
        <v>0</v>
      </c>
      <c r="W76" s="2">
        <v>0</v>
      </c>
      <c r="X76" s="2">
        <f t="shared" si="18"/>
        <v>0</v>
      </c>
      <c r="Y76" s="9">
        <f t="shared" si="19"/>
        <v>0</v>
      </c>
      <c r="Z76" s="34">
        <v>0</v>
      </c>
      <c r="AA76" s="37">
        <f t="shared" si="20"/>
        <v>0</v>
      </c>
      <c r="AB76" s="2">
        <v>6.7000000000000004E-2</v>
      </c>
      <c r="AC76" s="2">
        <v>8.1000000000000003E-2</v>
      </c>
      <c r="AD76" s="2">
        <v>9.9000000000000005E-2</v>
      </c>
      <c r="AE76" s="2">
        <f t="shared" si="21"/>
        <v>0.24700000000000003</v>
      </c>
      <c r="AF76" s="9">
        <f t="shared" si="22"/>
        <v>8.2333333333333342E-2</v>
      </c>
      <c r="AG76" s="34">
        <v>655</v>
      </c>
      <c r="AH76" s="35">
        <f t="shared" si="23"/>
        <v>2.8383333333333338</v>
      </c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</row>
    <row r="77" spans="1:54" ht="15.75">
      <c r="A77" s="8" t="s">
        <v>72</v>
      </c>
      <c r="B77" s="1"/>
      <c r="C77" s="1"/>
      <c r="D77" s="2"/>
      <c r="E77" s="1"/>
      <c r="F77" s="2"/>
      <c r="G77" s="1"/>
      <c r="H77" s="1"/>
      <c r="I77" s="2"/>
      <c r="J77" s="2"/>
      <c r="K77" s="2"/>
      <c r="L77" s="34"/>
      <c r="M77" s="39">
        <f>SUM(M6:M76)</f>
        <v>114.186458077193</v>
      </c>
      <c r="N77" s="1"/>
      <c r="O77" s="2"/>
      <c r="P77" s="2"/>
      <c r="Q77" s="2"/>
      <c r="R77" s="2"/>
      <c r="S77" s="34"/>
      <c r="T77" s="39">
        <f>SUM(T6:T76)</f>
        <v>92.148306494736843</v>
      </c>
      <c r="U77" s="2"/>
      <c r="V77" s="2"/>
      <c r="W77" s="2"/>
      <c r="X77" s="2"/>
      <c r="Y77" s="2"/>
      <c r="Z77" s="34"/>
      <c r="AA77" s="40">
        <f>SUM(AA6:AA76)</f>
        <v>90.402793350877218</v>
      </c>
      <c r="AB77" s="2"/>
      <c r="AC77" s="2"/>
      <c r="AD77" s="2"/>
      <c r="AE77" s="2"/>
      <c r="AF77" s="2"/>
      <c r="AG77" s="34"/>
      <c r="AH77" s="39">
        <f>SUM(AH6:AH76)</f>
        <v>157.40780245964916</v>
      </c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</row>
    <row r="78" spans="1:54" ht="15.75">
      <c r="A78" s="2" t="s">
        <v>77</v>
      </c>
      <c r="B78" s="1"/>
      <c r="C78" s="1"/>
      <c r="D78" s="2"/>
      <c r="E78" s="1"/>
      <c r="F78" s="1"/>
      <c r="G78" s="16">
        <v>17</v>
      </c>
      <c r="H78" s="16">
        <v>18</v>
      </c>
      <c r="I78" s="16">
        <v>22</v>
      </c>
      <c r="J78" s="16">
        <f>G78+H78+I78</f>
        <v>57</v>
      </c>
      <c r="K78" s="17">
        <f>(G78+H78+I78)/3</f>
        <v>19</v>
      </c>
      <c r="L78" s="36"/>
      <c r="M78" s="36"/>
      <c r="N78" s="2">
        <v>17</v>
      </c>
      <c r="O78" s="2">
        <v>18</v>
      </c>
      <c r="P78" s="2">
        <v>22</v>
      </c>
      <c r="Q78" s="2">
        <f>O78+P78+N78</f>
        <v>57</v>
      </c>
      <c r="R78" s="45">
        <f>Q78/3</f>
        <v>19</v>
      </c>
      <c r="S78" s="36"/>
      <c r="T78" s="36"/>
      <c r="U78" s="12">
        <v>17</v>
      </c>
      <c r="V78" s="12">
        <v>18</v>
      </c>
      <c r="W78" s="12">
        <v>22</v>
      </c>
      <c r="X78" s="12">
        <f t="shared" ref="X78" si="24">SUM(U78:W78)</f>
        <v>57</v>
      </c>
      <c r="Y78" s="13">
        <f t="shared" ref="Y78" si="25">(U78+V78+W78)/3</f>
        <v>19</v>
      </c>
      <c r="Z78" s="36"/>
      <c r="AA78" s="38"/>
      <c r="AB78" s="12">
        <v>17</v>
      </c>
      <c r="AC78" s="12">
        <v>18</v>
      </c>
      <c r="AD78" s="12">
        <v>22</v>
      </c>
      <c r="AE78" s="12">
        <f t="shared" ref="AE78" si="26">SUM(AB78:AD78)</f>
        <v>57</v>
      </c>
      <c r="AF78" s="13">
        <f t="shared" ref="AF78" si="27">(AB78+AC78+AD78)/3</f>
        <v>19</v>
      </c>
      <c r="AG78" s="36"/>
      <c r="AH78" s="1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</row>
    <row r="79" spans="1:54" ht="15.75">
      <c r="O79" s="44"/>
    </row>
  </sheetData>
  <mergeCells count="53">
    <mergeCell ref="A1:F1"/>
    <mergeCell ref="AH4:AH5"/>
    <mergeCell ref="D65:D69"/>
    <mergeCell ref="AA4:AA5"/>
    <mergeCell ref="A3:E4"/>
    <mergeCell ref="E29:E30"/>
    <mergeCell ref="B17:B21"/>
    <mergeCell ref="E17:E21"/>
    <mergeCell ref="A6:A11"/>
    <mergeCell ref="A17:A21"/>
    <mergeCell ref="L4:L5"/>
    <mergeCell ref="M4:M5"/>
    <mergeCell ref="U4:X4"/>
    <mergeCell ref="Z4:Z5"/>
    <mergeCell ref="A27:A28"/>
    <mergeCell ref="E66:E69"/>
    <mergeCell ref="A36:A50"/>
    <mergeCell ref="F4:F5"/>
    <mergeCell ref="N4:Q4"/>
    <mergeCell ref="S4:S5"/>
    <mergeCell ref="T4:T5"/>
    <mergeCell ref="C6:C11"/>
    <mergeCell ref="C17:C21"/>
    <mergeCell ref="C36:C50"/>
    <mergeCell ref="B6:B11"/>
    <mergeCell ref="D36:D50"/>
    <mergeCell ref="B36:B50"/>
    <mergeCell ref="E36:E50"/>
    <mergeCell ref="C51:C54"/>
    <mergeCell ref="C55:C57"/>
    <mergeCell ref="C59:C61"/>
    <mergeCell ref="AB4:AE4"/>
    <mergeCell ref="AG4:AG5"/>
    <mergeCell ref="G4:J4"/>
    <mergeCell ref="D17:D21"/>
    <mergeCell ref="D6:D11"/>
    <mergeCell ref="E6:E12"/>
    <mergeCell ref="A2:K2"/>
    <mergeCell ref="C65:C69"/>
    <mergeCell ref="A65:A69"/>
    <mergeCell ref="B65:B69"/>
    <mergeCell ref="A51:A54"/>
    <mergeCell ref="E59:E61"/>
    <mergeCell ref="E51:E54"/>
    <mergeCell ref="A59:A61"/>
    <mergeCell ref="B59:B61"/>
    <mergeCell ref="E55:E57"/>
    <mergeCell ref="D59:D61"/>
    <mergeCell ref="B51:B54"/>
    <mergeCell ref="D51:D54"/>
    <mergeCell ref="D55:D57"/>
    <mergeCell ref="A55:A57"/>
    <mergeCell ref="B55:B57"/>
  </mergeCells>
  <pageMargins left="0.39370078740157483" right="0.39370078740157483" top="0.74803149606299213" bottom="0.39370078740157483" header="0.31496062992125984" footer="0.31496062992125984"/>
  <pageSetup paperSize="9" scale="80" orientation="landscape" r:id="rId1"/>
  <colBreaks count="1" manualBreakCount="1">
    <brk id="34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ГОРУО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Бабаш</dc:creator>
  <cp:lastModifiedBy>Бабаш</cp:lastModifiedBy>
  <cp:lastPrinted>2016-10-18T01:31:50Z</cp:lastPrinted>
  <dcterms:created xsi:type="dcterms:W3CDTF">2013-04-15T07:18:36Z</dcterms:created>
  <dcterms:modified xsi:type="dcterms:W3CDTF">2016-12-27T04:57:09Z</dcterms:modified>
</cp:coreProperties>
</file>